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5.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alin\Desktop\Industry Handbook 2023\"/>
    </mc:Choice>
  </mc:AlternateContent>
  <bookViews>
    <workbookView xWindow="0" yWindow="0" windowWidth="23040" windowHeight="10512"/>
  </bookViews>
  <sheets>
    <sheet name="Cover" sheetId="1" r:id="rId1"/>
    <sheet name="Notes" sheetId="26" r:id="rId2"/>
    <sheet name="Content" sheetId="2" r:id="rId3"/>
    <sheet name="1.GWP" sheetId="19" r:id="rId4"/>
    <sheet name="2.Market Share Local -Top 40" sheetId="4" r:id="rId5"/>
    <sheet name="3.Market Share - Overall-Top 40" sheetId="25" r:id="rId6"/>
    <sheet name="4.Class Wise GWP" sheetId="20" r:id="rId7"/>
    <sheet name="5.Class Wise Contribution -GWP" sheetId="21" r:id="rId8"/>
    <sheet name="6.Overseas Business" sheetId="23" r:id="rId9"/>
    <sheet name="7.Individual GWP-Local" sheetId="27" r:id="rId10"/>
    <sheet name="8.Individual GWP-Loc &amp; Foreign" sheetId="28" r:id="rId11"/>
  </sheets>
  <externalReferences>
    <externalReference r:id="rId12"/>
  </externalReferences>
  <definedNames>
    <definedName name="_xlnm.Print_Area" localSheetId="3">'1.GWP'!$A$1:$H$117</definedName>
    <definedName name="_xlnm.Print_Area" localSheetId="4">'2.Market Share Local -Top 40'!$A$1:$J$104</definedName>
    <definedName name="_xlnm.Print_Area" localSheetId="5">'3.Market Share - Overall-Top 40'!$A$1:$N$109</definedName>
    <definedName name="_xlnm.Print_Area" localSheetId="6">'4.Class Wise GWP'!$A$1:$J$43</definedName>
    <definedName name="_xlnm.Print_Area" localSheetId="7">'5.Class Wise Contribution -GWP'!$A$1:$J$91</definedName>
    <definedName name="_xlnm.Print_Area" localSheetId="8">'6.Overseas Business'!$A$1:$M$38</definedName>
    <definedName name="_xlnm.Print_Area" localSheetId="9">'7.Individual GWP-Local'!$A$1:$J$187</definedName>
    <definedName name="_xlnm.Print_Area" localSheetId="10">'8.Individual GWP-Loc &amp; Foreign'!$A$1:$N$178</definedName>
    <definedName name="_xlnm.Print_Area" localSheetId="2">Content!$A$1:$D$11</definedName>
    <definedName name="_xlnm.Print_Area" localSheetId="0">Cover!$A$1:$V$31</definedName>
    <definedName name="_xlnm.Print_Area" localSheetId="1">Notes!$A$1:$Q$11</definedName>
  </definedNames>
  <calcPr calcId="162913"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2" i="21" l="1"/>
  <c r="I21" i="21"/>
  <c r="I20" i="21"/>
  <c r="I10" i="21"/>
  <c r="I8" i="21"/>
  <c r="I9" i="21"/>
  <c r="I9" i="20"/>
  <c r="I8" i="20"/>
  <c r="M177" i="28"/>
  <c r="L177" i="28"/>
  <c r="K177" i="28"/>
  <c r="J177" i="28"/>
  <c r="I177" i="28"/>
  <c r="H177" i="28"/>
  <c r="G177" i="28"/>
  <c r="F177" i="28"/>
  <c r="E177" i="28"/>
  <c r="D177" i="28"/>
  <c r="M88" i="28"/>
  <c r="L88" i="28"/>
  <c r="K88" i="28"/>
  <c r="J88" i="28"/>
  <c r="I88" i="28"/>
  <c r="H88" i="28"/>
  <c r="G88" i="28"/>
  <c r="F88" i="28"/>
  <c r="E88" i="28"/>
  <c r="D88" i="28"/>
  <c r="H181" i="27"/>
  <c r="G181" i="27"/>
  <c r="F181" i="27"/>
  <c r="E181" i="27"/>
  <c r="D181" i="27"/>
  <c r="H88" i="27"/>
  <c r="G88" i="27"/>
  <c r="F88" i="27"/>
  <c r="E88" i="27"/>
  <c r="D88" i="27"/>
  <c r="D18" i="19"/>
  <c r="D19" i="19"/>
  <c r="E10" i="19"/>
  <c r="E12" i="19"/>
  <c r="E14" i="19"/>
  <c r="D10" i="19"/>
  <c r="D12" i="19"/>
  <c r="D14" i="19"/>
  <c r="E15" i="19"/>
  <c r="K108" i="25"/>
  <c r="H108" i="25"/>
  <c r="G108" i="25"/>
  <c r="F108" i="25"/>
  <c r="D108" i="25"/>
  <c r="K53" i="25"/>
  <c r="H53" i="25"/>
  <c r="G53" i="25"/>
  <c r="F53" i="25"/>
  <c r="D53" i="25"/>
  <c r="I53" i="25"/>
  <c r="L53" i="25"/>
  <c r="I108" i="25"/>
  <c r="E108" i="25"/>
  <c r="E53" i="25"/>
  <c r="L108" i="25"/>
  <c r="J53" i="25"/>
  <c r="J108" i="25"/>
  <c r="M53" i="25"/>
  <c r="M108" i="25"/>
  <c r="D103" i="4"/>
  <c r="E103" i="4"/>
  <c r="F103" i="4"/>
  <c r="G103" i="4"/>
  <c r="H103" i="4"/>
  <c r="I103" i="4"/>
  <c r="D6" i="23"/>
  <c r="C6" i="23"/>
  <c r="D7" i="23"/>
  <c r="C7" i="23"/>
  <c r="E7" i="23"/>
  <c r="G18" i="19"/>
  <c r="G19" i="19"/>
  <c r="F18" i="19"/>
  <c r="F19" i="19"/>
  <c r="E18" i="19"/>
  <c r="E19" i="19"/>
  <c r="I51" i="4"/>
  <c r="H51" i="4"/>
  <c r="G51" i="4"/>
  <c r="F51" i="4"/>
  <c r="E51" i="4"/>
  <c r="D51" i="4"/>
  <c r="E6" i="23"/>
</calcChain>
</file>

<file path=xl/sharedStrings.xml><?xml version="1.0" encoding="utf-8"?>
<sst xmlns="http://schemas.openxmlformats.org/spreadsheetml/2006/main" count="762" uniqueCount="274">
  <si>
    <t>Insurance Industry Performance Review - 2023</t>
  </si>
  <si>
    <t xml:space="preserve">Insurance Brokering Business </t>
  </si>
  <si>
    <t xml:space="preserve">Published By </t>
  </si>
  <si>
    <t>Insurance Regulatory Commission of Sri Lanka</t>
  </si>
  <si>
    <t>Following General Notes supplement when interpreting the data of Tables and Charts of the Insurance Industry Review:</t>
  </si>
  <si>
    <t>Information in this report is based on the statistics provided by the  Insurance Brokering Companies.</t>
  </si>
  <si>
    <t>Figures in some tables have been rounded off to the nearest final digit. Hence, there may be a slight discrepancy between the total as shown and the sum of its components.</t>
  </si>
  <si>
    <t>Differences as compared with previously published figures are due to subsequent revisions.</t>
  </si>
  <si>
    <t>Values indicated within parenthesis are negative values.</t>
  </si>
  <si>
    <t>The following symbols have been used throughout: -</t>
  </si>
  <si>
    <t xml:space="preserve">(a) = Reinstated and Audited figures  </t>
  </si>
  <si>
    <t xml:space="preserve">(b) = Provisional figures </t>
  </si>
  <si>
    <t xml:space="preserve">     = nil</t>
  </si>
  <si>
    <t>Sheet No.</t>
  </si>
  <si>
    <t>Titles</t>
  </si>
  <si>
    <t>Contribution to the Total GWP of General Insurance Business (2020 - 2023)</t>
  </si>
  <si>
    <t>Contribution  to the Total GWP of Long Term Insurance Business (2020 - 2023)</t>
  </si>
  <si>
    <t>Table 01</t>
  </si>
  <si>
    <t>Gross Written Premium generated through Brokering Companies (2020 - 2023)</t>
  </si>
  <si>
    <t>Year</t>
  </si>
  <si>
    <t>2022 (a)</t>
  </si>
  <si>
    <t>2023 (b)</t>
  </si>
  <si>
    <t>(LKR 000')</t>
  </si>
  <si>
    <t>Insurance Brokering Companies</t>
  </si>
  <si>
    <t xml:space="preserve"> Local General Insurance Business </t>
  </si>
  <si>
    <t xml:space="preserve"> Overseas Health Insurance Business </t>
  </si>
  <si>
    <t xml:space="preserve"> Overseas Travel Insurance Business </t>
  </si>
  <si>
    <t xml:space="preserve"> General Insurance Business except Reinsurance </t>
  </si>
  <si>
    <t>Re Insurance</t>
  </si>
  <si>
    <t xml:space="preserve"> Total General Insurance Business </t>
  </si>
  <si>
    <t xml:space="preserve">Long Term Insurance Business </t>
  </si>
  <si>
    <t xml:space="preserve"> Total General and Long Term Insurance Business </t>
  </si>
  <si>
    <t>Growth Rate %</t>
  </si>
  <si>
    <t xml:space="preserve"> Insurance Companies</t>
  </si>
  <si>
    <t xml:space="preserve">Total GWP General Insurance Business </t>
  </si>
  <si>
    <t xml:space="preserve">Total GWP Long term Insurance Business </t>
  </si>
  <si>
    <t>Total GWP general and Long Term Insurance Business</t>
  </si>
  <si>
    <t>Brokers' Contribution as a % of total GWP</t>
  </si>
  <si>
    <t>Chart 01</t>
  </si>
  <si>
    <t>Chart 02</t>
  </si>
  <si>
    <t>Chart 03</t>
  </si>
  <si>
    <t>Table  02</t>
  </si>
  <si>
    <t>No.</t>
  </si>
  <si>
    <t>Annual Report Data 2023 (Rs.)</t>
  </si>
  <si>
    <t>Gross Written Premium</t>
  </si>
  <si>
    <t>Long Term Insurance Business</t>
  </si>
  <si>
    <t>General Insurance Business</t>
  </si>
  <si>
    <t>Total</t>
  </si>
  <si>
    <t>LKR ('000)</t>
  </si>
  <si>
    <t>Market share %</t>
  </si>
  <si>
    <t>Market Share (%)</t>
  </si>
  <si>
    <t>Delmege Insurance Brokers (Pvt) Ltd</t>
  </si>
  <si>
    <t>George Steuart Insurance Brokers (Pvt) Ltd</t>
  </si>
  <si>
    <t>ADZ Insurance Brokers (Pvt) Ltd</t>
  </si>
  <si>
    <t>Aseki Insurance Brokers (Pvt) Ltd</t>
  </si>
  <si>
    <t>Assetline Insurance Brokers (Pvt) Ltd</t>
  </si>
  <si>
    <t>CF  Insurance Brokers (Pvt) Ltd</t>
  </si>
  <si>
    <t>InsureMe Insurance Brokers (Pvt) Ltd</t>
  </si>
  <si>
    <t>Commercial Credit Insurance Brokers (Pvt) Ltd</t>
  </si>
  <si>
    <t>IIRM Lanka Insurance Brokers (Pvt) Ltd</t>
  </si>
  <si>
    <t>Nations Insurance Brokers (Pvt) Ltd</t>
  </si>
  <si>
    <t>Aitken Spence Insurance Brokers (Pvt) Ltd</t>
  </si>
  <si>
    <t>Commercial  Insurance Brokers (Pvt) Ltd</t>
  </si>
  <si>
    <t>Alfinco  Insurance Brokers (Pvt) Ltd</t>
  </si>
  <si>
    <t>Mercantile Fortunes Insurance Brokers (Pvt) Ltd</t>
  </si>
  <si>
    <t>Reliance Insurance Brokers (Pvt) Ltd</t>
  </si>
  <si>
    <t>Protection &amp; Assurance Insurance Brokers (Pvt) Ltd</t>
  </si>
  <si>
    <t>Zenith Insurance Brokers (Pvt) Ltd</t>
  </si>
  <si>
    <t>Senkadagala Insurance Brokers (Pvt) Ltd</t>
  </si>
  <si>
    <t>Mercantile Insurance Brokers (Pvt) Ltd</t>
  </si>
  <si>
    <t>Essajee Carimjee Insurance Brokers (Pvt) Ltd</t>
  </si>
  <si>
    <t>BIMA Lanka Insurance Brokers (Pvt) Ltd</t>
  </si>
  <si>
    <t>J B Boda Insurance &amp; Reinsurance Brokers (Pvt) Ltd</t>
  </si>
  <si>
    <t>Procare Insurance Brokers (Pvt) Ltd</t>
  </si>
  <si>
    <t>Life &amp; General Insurance Brokers Ceylon (Pvt) Ltd</t>
  </si>
  <si>
    <t>Volanka Insurance Brokers (Pvt) Ltd</t>
  </si>
  <si>
    <t>Senaratne Insurance Brokers (Pvt) Ltd</t>
  </si>
  <si>
    <t>SUNTRUST  Insurance Brokers (Pvt) Ltd (Am Trust)</t>
  </si>
  <si>
    <t>Colombore  Insurance Brokers (Pvt) Ltd</t>
  </si>
  <si>
    <t>Priority Insurance Brokers (Pvt) Ltd (Former P &amp; U)</t>
  </si>
  <si>
    <t>Asia Corp  Insurance Brokers (Pvt) Ltd</t>
  </si>
  <si>
    <t>Charenco Insurance Brokers (Pvt) Ltd</t>
  </si>
  <si>
    <t>Strategic Insurance Brokers (Pvt) Ltd</t>
  </si>
  <si>
    <t>Ceynergy  Insurance Brokers (Pvt) Ltd</t>
  </si>
  <si>
    <t>Global Insurance Brokers and Services (Pvt) Ltd</t>
  </si>
  <si>
    <t>Prestige Insurance Brokers (Pvt) Ltd</t>
  </si>
  <si>
    <t>Brilliance Insurance Brokers Co. (Pvt) Ltd</t>
  </si>
  <si>
    <t>Foremost Insurance Brokers (Pvt) Ltd</t>
  </si>
  <si>
    <t>Acorn  Insurance Brokers (Pvt) Ltd</t>
  </si>
  <si>
    <t>Allion  Insurance Brokers (Pvt) Ltd</t>
  </si>
  <si>
    <t>Imperial Specialty Insurace Brokers (Pvt) Ltd</t>
  </si>
  <si>
    <t>Others  (36)</t>
  </si>
  <si>
    <t>Grand Total</t>
  </si>
  <si>
    <t>Table  03</t>
  </si>
  <si>
    <t>Annual Report Data 2022 (Rs.)</t>
  </si>
  <si>
    <t>IIRM Lanka Insurance Brokers (Private) Limited</t>
  </si>
  <si>
    <t>George Steuart Insurance Brokers (Pvt) Limited</t>
  </si>
  <si>
    <t xml:space="preserve">Aseki Insurance Brokers (Pvt) Ltd. </t>
  </si>
  <si>
    <t>Delmege Insurance Brokers (Pvt) Limited</t>
  </si>
  <si>
    <t>CF Insurance Brokers (Pvt) Limited</t>
  </si>
  <si>
    <t>ADZ Insurance Brokers (Pvt) Limited</t>
  </si>
  <si>
    <t>InsureMe Insurance Brokers (Pvt) Ltd.</t>
  </si>
  <si>
    <t>Assetline Insurance Brokers Limited</t>
  </si>
  <si>
    <t>Nations Insurance Brokers Limited</t>
  </si>
  <si>
    <t>Aitken Spence Insurance Brokers (Pvt) Ltd.</t>
  </si>
  <si>
    <t>Alfinco Insurance Brokers (Pvt) Limited</t>
  </si>
  <si>
    <t>Reliance Insurance Brokers (Pvt) Ltd.</t>
  </si>
  <si>
    <t>Commercial Insurance Brokers (Pvt) Ltd.</t>
  </si>
  <si>
    <t>Mercantile Fortunes Insurance Brokers (Pvt) Ltd.</t>
  </si>
  <si>
    <t>BIMA Insurance Brokers (Pvt) Ltd</t>
  </si>
  <si>
    <t>Senkadagala Insurance Brokers (Private) Ltd.</t>
  </si>
  <si>
    <t>Protection &amp; Assurance Ins. Brokers (Pvt) Ltd.</t>
  </si>
  <si>
    <t>Essajee Carimjee Insurance Brokers (Pvt) Limited</t>
  </si>
  <si>
    <t>Mercantile Insurance Brokers (Pvt) Ltd.</t>
  </si>
  <si>
    <t>Zenith Insurance Brokers (Pvt) Limited</t>
  </si>
  <si>
    <t>Procare Insurance Brokers (Pvt) Limited</t>
  </si>
  <si>
    <t>Volanka Insurance Services (Pvt) Limited</t>
  </si>
  <si>
    <t>Life &amp; General Ins. Brokers Ceylon (Pvt) Ltd.</t>
  </si>
  <si>
    <t>Colombore Insurance Brokers (Pvt) Ltd.</t>
  </si>
  <si>
    <t>A.M. W. Insurance Brokers (Pvt) Limited</t>
  </si>
  <si>
    <t>Priority Insurance Brokers (Pvt) Ltd</t>
  </si>
  <si>
    <t>Strategic Insurance Brokers (Pvt) Limited</t>
  </si>
  <si>
    <t>JB Boda Insurance Brokers (Pvt) Ltd.</t>
  </si>
  <si>
    <t>Veracity Insurance Brokers (Private) Limited</t>
  </si>
  <si>
    <t>Equity Insurance (Pvt) Limited</t>
  </si>
  <si>
    <t>Ceynergy Insurance Brokers (Pvt) Ltd.</t>
  </si>
  <si>
    <t>Brilliance Insurance Brokers (Pvt) Limited</t>
  </si>
  <si>
    <t xml:space="preserve">Global Insurance Brokers and Services (Pvt) Ltd. </t>
  </si>
  <si>
    <t>Foremost  insurance Brokers (Pvt) Ltd.</t>
  </si>
  <si>
    <t>Charenco Insurance Brokers (pvt) Ltd</t>
  </si>
  <si>
    <t>Ceylan Insurance Brokers (Pvt) Ltd.</t>
  </si>
  <si>
    <t>Allion Insurance Brokers (Pvt) Ltd.</t>
  </si>
  <si>
    <t>Victor Emmanuel Insurance Brokers (Pvt) Limited</t>
  </si>
  <si>
    <t>Others  (34)</t>
  </si>
  <si>
    <t>Table  04</t>
  </si>
  <si>
    <t>Insurance Broker</t>
  </si>
  <si>
    <t>Annual Report Data 2023</t>
  </si>
  <si>
    <t>Reinsurance</t>
  </si>
  <si>
    <t>Local General Business</t>
  </si>
  <si>
    <t>Overseas Health</t>
  </si>
  <si>
    <t>Total General Business</t>
  </si>
  <si>
    <t>Market share 
%</t>
  </si>
  <si>
    <t>%</t>
  </si>
  <si>
    <t>Ceylan Insurance Brokers (Pvt) Ltd</t>
  </si>
  <si>
    <t>Others (36)</t>
  </si>
  <si>
    <t>Table  05</t>
  </si>
  <si>
    <t>Annual Report Data 2022</t>
  </si>
  <si>
    <t>Lak Insurance Brokers (Pvt) Ltd.</t>
  </si>
  <si>
    <t>Imperial Specialty Insurance Brokers (Pvt) Ltd</t>
  </si>
  <si>
    <t>Others (34)</t>
  </si>
  <si>
    <t>Table 06</t>
  </si>
  <si>
    <t>Long Term Insurance</t>
  </si>
  <si>
    <t xml:space="preserve">Fire </t>
  </si>
  <si>
    <t xml:space="preserve">Marine </t>
  </si>
  <si>
    <t xml:space="preserve">Motor </t>
  </si>
  <si>
    <t xml:space="preserve">Heath </t>
  </si>
  <si>
    <t xml:space="preserve">Miscellaneous </t>
  </si>
  <si>
    <t xml:space="preserve"> (LKR.'000)</t>
  </si>
  <si>
    <t>Chart 04</t>
  </si>
  <si>
    <t>Table 07</t>
  </si>
  <si>
    <t>Company</t>
  </si>
  <si>
    <t xml:space="preserve">Long Term Insurance </t>
  </si>
  <si>
    <t>Fire</t>
  </si>
  <si>
    <t>Marine</t>
  </si>
  <si>
    <t>Motor</t>
  </si>
  <si>
    <t>Heath</t>
  </si>
  <si>
    <t>Miscellaneous</t>
  </si>
  <si>
    <t>Insurance Companies</t>
  </si>
  <si>
    <t>% of Contribition for total GWP</t>
  </si>
  <si>
    <t>Table 08</t>
  </si>
  <si>
    <t>Chart 05</t>
  </si>
  <si>
    <t>Chart 06</t>
  </si>
  <si>
    <t>Table 09</t>
  </si>
  <si>
    <t>Health</t>
  </si>
  <si>
    <t>Travel</t>
  </si>
  <si>
    <t>Total GWP</t>
  </si>
  <si>
    <t>Chart 07</t>
  </si>
  <si>
    <t>Table  10</t>
  </si>
  <si>
    <t>Equity Insurance Brokers (Pvt) Ltd</t>
  </si>
  <si>
    <t>Veracity Insurance Brokers (Pvt) Ltd</t>
  </si>
  <si>
    <t>Fairway Insurance Brokers (Pvt) Ltd</t>
  </si>
  <si>
    <t>Pflege Insurance Brokers (Pvt) Ltd</t>
  </si>
  <si>
    <t>Placid Insurance Brokers (Pvt) Ltd</t>
  </si>
  <si>
    <t>Victor Emmanuel Insurance Brokers (Pvt) Ltd</t>
  </si>
  <si>
    <t>Maxwell Insurance Brokers (Pvt) Ltd</t>
  </si>
  <si>
    <t>3DH  Insurance Brokers (Pvt) Ltd</t>
  </si>
  <si>
    <t>Icon Insurance Brokers (Pvt) Ltd</t>
  </si>
  <si>
    <t>Trust Insurance Brokers (Pvt) Ltd</t>
  </si>
  <si>
    <t>UN Insurance Brokers (Pvt) Ltd</t>
  </si>
  <si>
    <t>Grand Insurance Brokers (Pvt) Ltd</t>
  </si>
  <si>
    <t>Jay  Insurance Brokers and Consultants (Pte) Ltd</t>
  </si>
  <si>
    <t>Esna Insurance Brokers (Pvt) Ltd</t>
  </si>
  <si>
    <t>Planet Insurance Brokers (Pvt) Ltd</t>
  </si>
  <si>
    <t>Eagle Insurance Brokers (Pvt) Ltd</t>
  </si>
  <si>
    <t>Aquiline  Insurance Brokers (Pvt) Ltd</t>
  </si>
  <si>
    <t>My Insurance Brokers (Pvt) Ltd</t>
  </si>
  <si>
    <t>KM Dastur Insurance Brokers (Pvt) Ltd. (Former Lak)</t>
  </si>
  <si>
    <t>Serendib Insurance Brokers (Pvt) Ltd</t>
  </si>
  <si>
    <t>Samson Insurance Brokers (Pvt) Ltd</t>
  </si>
  <si>
    <t>Mutual Insurance Brokers (Pvt) Ltd</t>
  </si>
  <si>
    <t>L M &amp; A Insurance Brokers &amp; Consultants (Pvt) Ltd</t>
  </si>
  <si>
    <t>Sungate Insurance Brokers (Pvt) Ltd</t>
  </si>
  <si>
    <t>M R U S Insurance Brokers (Pvt) Ltd</t>
  </si>
  <si>
    <t>United Insurance Brokers (Pvt) Ltd</t>
  </si>
  <si>
    <t>Rinkoon Lanka  Insurance Brokers (Pvt) Ltd</t>
  </si>
  <si>
    <t>Ceyexxe Insurance Brokers (Pvt) Ltd</t>
  </si>
  <si>
    <t>Guardian Insurance Brokers (Pvt) Ltd</t>
  </si>
  <si>
    <t>Find My Insurance &amp; Reinsu. Brokers (Pvt) Ltd</t>
  </si>
  <si>
    <t>Penfiled Insurance Brokers (Pvt) Ltd</t>
  </si>
  <si>
    <t>Green Alpha Insurance Brokers (Pvt) Ltd</t>
  </si>
  <si>
    <t>Infinity Insurance Brokers (Pvt) Ltd</t>
  </si>
  <si>
    <t>Eagle DVRS Insurance &amp; Reinsu. Brokers (Pvt) Ltd</t>
  </si>
  <si>
    <t>DS  Insurance Brokers (Pvt) Ltd</t>
  </si>
  <si>
    <t>Notes:</t>
  </si>
  <si>
    <t>01. The table above presents the Gross Written Premium (GWP) generated through registered Insurance Brokering Companies for the preparation of the IRCSL Insurance Industry Statistics for the year ended 31st December 2023.
02. Aasian International Insurance Brokers data had not been included in the above table due to non-submissions.</t>
  </si>
  <si>
    <t>Table 10.1</t>
  </si>
  <si>
    <t>Placid Insurance Brokers (Pvt) Ltd.</t>
  </si>
  <si>
    <t>Esna Insurance (Pvt) Limited</t>
  </si>
  <si>
    <t>Asia Corp Insurance Brokers (Pvt) Limited</t>
  </si>
  <si>
    <t>Grand Insurance Brokers (Pvt)  Ltd.</t>
  </si>
  <si>
    <t>AMTRUST Insurance Brokers (Pvt) Ltd.</t>
  </si>
  <si>
    <t>Icon Insurance Brokers (Pvt.) Ltd.</t>
  </si>
  <si>
    <t>Maxwell Enterprises (Pvt) Limited</t>
  </si>
  <si>
    <t>3 D H Insurance Brokers (Pvt) Ltd.</t>
  </si>
  <si>
    <t>Pflege Insurance Brokers &amp; Consultants (Pvt) Ltd</t>
  </si>
  <si>
    <t>Mutual Insurance Brokers (Pvt)</t>
  </si>
  <si>
    <t>Jay Insurance Brokers and Consultants (Pte) Ltd.</t>
  </si>
  <si>
    <t>My Insurance Brokers (Pvt) Ltd.</t>
  </si>
  <si>
    <t>Aquiline Insurance Brokers (Pvt) Ltd.</t>
  </si>
  <si>
    <t>Sungate Insurance Brokers (Pvt) Limited</t>
  </si>
  <si>
    <t>Trust Insurance Brokers (Pvt) Ltd.</t>
  </si>
  <si>
    <t>L M &amp; A Ins. Brokers &amp; Consultants (Pvt) Ltd.</t>
  </si>
  <si>
    <t>Samson Insurance Brokers (Pvt) Ltd.</t>
  </si>
  <si>
    <t>MRUS Insurance Brokers (Pvt) Limited</t>
  </si>
  <si>
    <t>Planet Insuranc Brokers (Pvt) Ltd</t>
  </si>
  <si>
    <t>Eagle Insurance Brokers (Private) Limited</t>
  </si>
  <si>
    <t>United Insurance Brokers (Pvt) Limited</t>
  </si>
  <si>
    <t>Ceyexxe Insurance Brokers (Pvt) Limited</t>
  </si>
  <si>
    <t>Rinkoon Lanka Insurance Brokers (Pvt) Ltd.</t>
  </si>
  <si>
    <t>Guardian Insurance Brokers (Pvt) Ltd.</t>
  </si>
  <si>
    <t>Find My Insurance &amp; Reinsurance Brokers (Pvt) Ltd.</t>
  </si>
  <si>
    <t>DS Insurance Brokers (Pvt) Ltd.</t>
  </si>
  <si>
    <t>Penfield Insurance Brokers (Pvt) Ltd</t>
  </si>
  <si>
    <t>Eagle DVRS Insurance &amp; Reinsurance Brokers (Pvt) Ltd</t>
  </si>
  <si>
    <t xml:space="preserve">Candex Asia Insurance Brokers (Pvt) Ltd </t>
  </si>
  <si>
    <t>01. The table above presents the Gross Written Premium (GWP) generated through registered Insurance Brokering Companies for the preparation of the IRCSL Annual Report 2022 for the year ended 31st December 2022.
02. Aasian International Insurance Brokers and UN Insurance Brokers data had not been included in the above table due to non submissions.</t>
  </si>
  <si>
    <t>Table  11</t>
  </si>
  <si>
    <t>Total Business</t>
  </si>
  <si>
    <t>Table  11.1</t>
  </si>
  <si>
    <t>General Insurance</t>
  </si>
  <si>
    <t xml:space="preserve">Total </t>
  </si>
  <si>
    <t>Total GWP Generated in Overseas Health and Travel Insurance for the years 2022 and 2023</t>
  </si>
  <si>
    <t>Gross Written Premium generated through Brokering Companies for the year 2023 -Top 40 Companies (Local Business only)</t>
  </si>
  <si>
    <t>Gross Written Premium generated through Brokering Companies for the year 2022 -Top 40 Companies (Local Business only)</t>
  </si>
  <si>
    <t>Overseas Travel</t>
  </si>
  <si>
    <t xml:space="preserve"> Local General Business</t>
  </si>
  <si>
    <t>Class wise GWP contribution of Brokering Companies for the years 2022 and 2023</t>
  </si>
  <si>
    <t>Class wise contribution of Brokering Companies for the total GWP - 2023</t>
  </si>
  <si>
    <t>Class wise contribution of Brokering Companies for the total GWP - 2022</t>
  </si>
  <si>
    <t>Name of the Insurance Broker</t>
  </si>
  <si>
    <t>Name of the  Insurance Broker</t>
  </si>
  <si>
    <t>Gross Written Premium Generated through Brokering Companies for the year 2023 - Local Business only</t>
  </si>
  <si>
    <t>Gross Written Premium generated through Brokering Companies (2022 - 2023) -Top 40 Companies (Local Business only)</t>
  </si>
  <si>
    <t>Class wise GWP contribution of Brokering Companies (2022 - 2023)</t>
  </si>
  <si>
    <t>Total GWP Generated in Overseas Health and Travel Insurance (2022 - 2023)</t>
  </si>
  <si>
    <t>Gross Written Premium generated through Brokering Companies (2022 - 2023) - Top 40 Companies  (Local, Foreign and Reinsurance Business)</t>
  </si>
  <si>
    <t>Class wise contribution of Brokering Companies for the total GWP - (2022- 2023)</t>
  </si>
  <si>
    <t>Gross Written Premium Generated through Brokering Companies (2022 - 2023) - All Companies  (Local, Foreign and Reinsurance Business)</t>
  </si>
  <si>
    <t>Gross Written Premium Generated through Brokering Companies (2022 - 2023) - All Companies  (Local Business only)</t>
  </si>
  <si>
    <t>Gross Written Premium generated through Brokering Companies for the year 2023 - Top 40 Companies  (Local, Foreign and Reinsurance Business)</t>
  </si>
  <si>
    <t>Gross Written Premium generated through Brokering Companies for the year 2022 - Top 40 Companies  (Local,Foreign and Reinsurance Business)</t>
  </si>
  <si>
    <t>Gross Written Premium Generated through Brokering Companies for the year 2022 - Local Business in only</t>
  </si>
  <si>
    <t>Gross Written Premium Generated through Brokering Companies for the the year 2023 -  (Local, Foreign and Reinsurance Business)</t>
  </si>
  <si>
    <t>Gross Written Premium Generated through Brokering Companies for the the year 2022 -  (Local, Foreign and Reinsurance Business)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</si>
</sst>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_(* #,##0_);_(* \(#,##0\);_(* &quot;-&quot;??_);_(@_)"/>
    <numFmt numFmtId="165" formatCode="_(* #,##0.0_);_(* \(#,##0.0\);_(* &quot;-&quot;??_);_(@_)"/>
    <numFmt numFmtId="166" formatCode="0.0%"/>
  </numFmts>
  <fonts count="41" x14ac:knownFonts="1">
    <font>
      <sz val="11"/>
      <color theme="1"/>
      <name val="Calibri"/>
      <family val="2"/>
      <scheme val="minor"/>
    </font>
    <font>
      <sz val="11"/>
      <color theme="1"/>
      <name val="Calibri"/>
      <family val="2"/>
      <scheme val="minor"/>
    </font>
    <font>
      <sz val="72"/>
      <color theme="1"/>
      <name val="Times New Roman"/>
      <family val="1"/>
    </font>
    <font>
      <sz val="48"/>
      <color theme="1"/>
      <name val="Times New Roman"/>
      <family val="1"/>
    </font>
    <font>
      <sz val="10"/>
      <color theme="1"/>
      <name val="Tahoma"/>
      <family val="2"/>
    </font>
    <font>
      <b/>
      <sz val="10"/>
      <color theme="0"/>
      <name val="Tahoma"/>
      <family val="2"/>
    </font>
    <font>
      <b/>
      <sz val="10"/>
      <color theme="1"/>
      <name val="Tahoma"/>
      <family val="2"/>
    </font>
    <font>
      <b/>
      <sz val="11"/>
      <color theme="1"/>
      <name val="Tahoma"/>
      <family val="2"/>
    </font>
    <font>
      <sz val="11"/>
      <color theme="1"/>
      <name val="Tahoma"/>
      <family val="2"/>
    </font>
    <font>
      <b/>
      <sz val="10"/>
      <name val="Tahoma"/>
      <family val="2"/>
    </font>
    <font>
      <sz val="10"/>
      <name val="Tahoma"/>
      <family val="2"/>
    </font>
    <font>
      <sz val="10"/>
      <name val="Arial"/>
      <family val="2"/>
    </font>
    <font>
      <sz val="10"/>
      <color rgb="FFFF0000"/>
      <name val="Tahoma"/>
      <family val="2"/>
    </font>
    <font>
      <b/>
      <sz val="11"/>
      <color theme="0"/>
      <name val="Tahoma"/>
      <family val="2"/>
    </font>
    <font>
      <sz val="10"/>
      <color rgb="FF000000"/>
      <name val="Tahoma"/>
      <family val="2"/>
    </font>
    <font>
      <b/>
      <sz val="12"/>
      <color theme="1"/>
      <name val="Calibri"/>
      <family val="2"/>
      <scheme val="minor"/>
    </font>
    <font>
      <b/>
      <sz val="10"/>
      <color rgb="FFFF0000"/>
      <name val="Tahoma"/>
      <family val="2"/>
    </font>
    <font>
      <b/>
      <sz val="10"/>
      <color rgb="FF000000"/>
      <name val="Tahoma"/>
      <family val="2"/>
    </font>
    <font>
      <sz val="9"/>
      <color theme="1"/>
      <name val="Tahoma"/>
      <family val="2"/>
    </font>
    <font>
      <b/>
      <sz val="9"/>
      <color rgb="FFFF0000"/>
      <name val="Tahoma"/>
      <family val="2"/>
    </font>
    <font>
      <b/>
      <sz val="9"/>
      <color rgb="FF000000"/>
      <name val="Tahoma"/>
      <family val="2"/>
    </font>
    <font>
      <sz val="9"/>
      <color rgb="FF000000"/>
      <name val="Tahoma"/>
      <family val="2"/>
    </font>
    <font>
      <sz val="9"/>
      <name val="Tahoma"/>
      <family val="2"/>
    </font>
    <font>
      <b/>
      <sz val="9"/>
      <color theme="1"/>
      <name val="Tahoma"/>
      <family val="2"/>
    </font>
    <font>
      <b/>
      <sz val="11"/>
      <color rgb="FFFF0000"/>
      <name val="Tahoma"/>
      <family val="2"/>
    </font>
    <font>
      <sz val="11"/>
      <color rgb="FFFF0000"/>
      <name val="Tahoma"/>
      <family val="2"/>
    </font>
    <font>
      <b/>
      <sz val="9"/>
      <name val="Tahoma"/>
      <family val="2"/>
    </font>
    <font>
      <b/>
      <sz val="9"/>
      <color theme="0"/>
      <name val="Tahoma"/>
      <family val="2"/>
    </font>
    <font>
      <b/>
      <sz val="11"/>
      <color rgb="FF000000"/>
      <name val="Tahoma"/>
      <family val="2"/>
    </font>
    <font>
      <b/>
      <sz val="12"/>
      <color theme="1"/>
      <name val="Tahoma"/>
      <family val="2"/>
    </font>
    <font>
      <sz val="12"/>
      <color theme="1"/>
      <name val="Tahoma"/>
      <family val="2"/>
    </font>
    <font>
      <b/>
      <sz val="48"/>
      <color theme="1"/>
      <name val="Tahoma"/>
      <family val="2"/>
    </font>
    <font>
      <b/>
      <sz val="65"/>
      <color theme="1"/>
      <name val="Tahoma"/>
      <family val="2"/>
    </font>
    <font>
      <b/>
      <sz val="22"/>
      <color theme="1"/>
      <name val="Tahoma"/>
      <family val="2"/>
    </font>
    <font>
      <sz val="11"/>
      <color rgb="FF000000"/>
      <name val="Tahoma"/>
      <family val="2"/>
    </font>
    <font>
      <i/>
      <sz val="9"/>
      <color rgb="FFFF0000"/>
      <name val="Tahoma"/>
      <family val="2"/>
    </font>
    <font>
      <b/>
      <i/>
      <sz val="10"/>
      <color theme="1"/>
      <name val="Tahoma"/>
      <family val="2"/>
    </font>
    <font>
      <i/>
      <sz val="10"/>
      <color theme="1"/>
      <name val="Tahoma"/>
      <family val="2"/>
    </font>
    <font>
      <b/>
      <sz val="11"/>
      <name val="Tahoma"/>
      <family val="2"/>
    </font>
    <font>
      <u/>
      <sz val="11"/>
      <color theme="10"/>
      <name val="Calibri"/>
      <family val="2"/>
      <scheme val="minor"/>
    </font>
    <font>
      <sz val="11"/>
      <color rgb="FF002060"/>
      <name val="Calibri"/>
      <family val="2"/>
      <scheme val="minor"/>
    </font>
  </fonts>
  <fills count="15">
    <fill>
      <patternFill patternType="none"/>
    </fill>
    <fill>
      <patternFill patternType="gray125"/>
    </fill>
    <fill>
      <patternFill patternType="solid">
        <fgColor theme="6" tint="0.79998168889431442"/>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4" tint="-0.249977111117893"/>
        <bgColor rgb="FF000000"/>
      </patternFill>
    </fill>
    <fill>
      <patternFill patternType="solid">
        <fgColor theme="6" tint="0.79998168889431442"/>
        <bgColor rgb="FF000000"/>
      </patternFill>
    </fill>
    <fill>
      <patternFill patternType="solid">
        <fgColor theme="5" tint="0.59999389629810485"/>
        <bgColor rgb="FF000000"/>
      </patternFill>
    </fill>
    <fill>
      <patternFill patternType="solid">
        <fgColor theme="5" tint="0.39997558519241921"/>
        <bgColor rgb="FF000000"/>
      </patternFill>
    </fill>
    <fill>
      <patternFill patternType="solid">
        <fgColor theme="5" tint="0.39997558519241921"/>
        <bgColor indexed="64"/>
      </patternFill>
    </fill>
    <fill>
      <patternFill patternType="solid">
        <fgColor theme="5" tint="0.79998168889431442"/>
        <bgColor rgb="FF000000"/>
      </patternFill>
    </fill>
    <fill>
      <patternFill patternType="solid">
        <fgColor theme="2" tint="-9.9978637043366805E-2"/>
        <bgColor rgb="FF000000"/>
      </patternFill>
    </fill>
    <fill>
      <patternFill patternType="solid">
        <fgColor theme="8" tint="0.39997558519241921"/>
        <bgColor rgb="FF000000"/>
      </patternFill>
    </fill>
    <fill>
      <patternFill patternType="solid">
        <fgColor theme="5" tint="0.79998168889431442"/>
        <bgColor indexed="64"/>
      </patternFill>
    </fill>
  </fills>
  <borders count="57">
    <border>
      <left/>
      <right/>
      <top/>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auto="1"/>
      </top>
      <bottom style="thin">
        <color auto="1"/>
      </bottom>
      <diagonal/>
    </border>
    <border>
      <left style="thin">
        <color indexed="64"/>
      </left>
      <right style="thin">
        <color indexed="64"/>
      </right>
      <top/>
      <bottom style="thin">
        <color indexed="64"/>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medium">
        <color theme="0"/>
      </left>
      <right style="medium">
        <color theme="0"/>
      </right>
      <top style="medium">
        <color theme="0"/>
      </top>
      <bottom style="medium">
        <color theme="0"/>
      </bottom>
      <diagonal/>
    </border>
    <border>
      <left style="medium">
        <color theme="0"/>
      </left>
      <right style="medium">
        <color theme="0"/>
      </right>
      <top style="medium">
        <color theme="0"/>
      </top>
      <bottom/>
      <diagonal/>
    </border>
    <border>
      <left style="medium">
        <color theme="0"/>
      </left>
      <right/>
      <top style="medium">
        <color theme="0"/>
      </top>
      <bottom/>
      <diagonal/>
    </border>
    <border>
      <left/>
      <right/>
      <top style="medium">
        <color theme="0"/>
      </top>
      <bottom/>
      <diagonal/>
    </border>
    <border>
      <left style="thin">
        <color indexed="64"/>
      </left>
      <right style="thin">
        <color indexed="64"/>
      </right>
      <top style="medium">
        <color theme="0"/>
      </top>
      <bottom style="medium">
        <color theme="0"/>
      </bottom>
      <diagonal/>
    </border>
    <border>
      <left style="thin">
        <color indexed="64"/>
      </left>
      <right style="medium">
        <color theme="0"/>
      </right>
      <top style="medium">
        <color theme="0"/>
      </top>
      <bottom style="medium">
        <color theme="0"/>
      </bottom>
      <diagonal/>
    </border>
    <border>
      <left style="medium">
        <color theme="0"/>
      </left>
      <right style="medium">
        <color theme="0"/>
      </right>
      <top style="thin">
        <color auto="1"/>
      </top>
      <bottom style="thin">
        <color auto="1"/>
      </bottom>
      <diagonal/>
    </border>
    <border>
      <left/>
      <right style="medium">
        <color theme="0"/>
      </right>
      <top/>
      <bottom/>
      <diagonal/>
    </border>
    <border>
      <left/>
      <right style="medium">
        <color theme="0"/>
      </right>
      <top style="medium">
        <color theme="0"/>
      </top>
      <bottom/>
      <diagonal/>
    </border>
    <border>
      <left style="medium">
        <color theme="0"/>
      </left>
      <right/>
      <top/>
      <bottom style="medium">
        <color theme="0"/>
      </bottom>
      <diagonal/>
    </border>
    <border>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medium">
        <color theme="0"/>
      </left>
      <right style="medium">
        <color theme="0"/>
      </right>
      <top style="medium">
        <color theme="0"/>
      </top>
      <bottom style="thin">
        <color indexed="64"/>
      </bottom>
      <diagonal/>
    </border>
    <border>
      <left style="medium">
        <color theme="0"/>
      </left>
      <right style="thin">
        <color auto="1"/>
      </right>
      <top style="medium">
        <color theme="0"/>
      </top>
      <bottom style="medium">
        <color theme="0"/>
      </bottom>
      <diagonal/>
    </border>
    <border>
      <left style="medium">
        <color theme="0"/>
      </left>
      <right/>
      <top/>
      <bottom/>
      <diagonal/>
    </border>
    <border>
      <left/>
      <right style="medium">
        <color theme="0"/>
      </right>
      <top/>
      <bottom style="medium">
        <color theme="0"/>
      </bottom>
      <diagonal/>
    </border>
    <border>
      <left/>
      <right/>
      <top/>
      <bottom style="medium">
        <color theme="0"/>
      </bottom>
      <diagonal/>
    </border>
    <border>
      <left style="medium">
        <color theme="0"/>
      </left>
      <right style="medium">
        <color theme="0"/>
      </right>
      <top style="thin">
        <color indexed="64"/>
      </top>
      <bottom/>
      <diagonal/>
    </border>
    <border>
      <left style="medium">
        <color theme="0"/>
      </left>
      <right style="medium">
        <color theme="0"/>
      </right>
      <top style="thin">
        <color theme="0"/>
      </top>
      <bottom style="medium">
        <color theme="0"/>
      </bottom>
      <diagonal/>
    </border>
    <border>
      <left style="medium">
        <color theme="0"/>
      </left>
      <right style="medium">
        <color theme="0"/>
      </right>
      <top style="thin">
        <color theme="0"/>
      </top>
      <bottom/>
      <diagonal/>
    </border>
    <border>
      <left/>
      <right/>
      <top style="thin">
        <color theme="0"/>
      </top>
      <bottom/>
      <diagonal/>
    </border>
    <border>
      <left/>
      <right style="thin">
        <color indexed="64"/>
      </right>
      <top/>
      <bottom/>
      <diagonal/>
    </border>
    <border>
      <left/>
      <right/>
      <top/>
      <bottom style="thin">
        <color indexed="64"/>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style="medium">
        <color theme="0"/>
      </right>
      <top/>
      <bottom/>
      <diagonal/>
    </border>
    <border>
      <left style="medium">
        <color theme="0"/>
      </left>
      <right style="medium">
        <color theme="0"/>
      </right>
      <top/>
      <bottom style="medium">
        <color theme="0"/>
      </bottom>
      <diagonal/>
    </border>
    <border>
      <left style="medium">
        <color theme="0"/>
      </left>
      <right style="medium">
        <color theme="0"/>
      </right>
      <top/>
      <bottom style="thin">
        <color theme="0"/>
      </bottom>
      <diagonal/>
    </border>
    <border>
      <left/>
      <right/>
      <top/>
      <bottom style="thin">
        <color theme="0"/>
      </bottom>
      <diagonal/>
    </border>
    <border>
      <left/>
      <right style="medium">
        <color theme="0"/>
      </right>
      <top/>
      <bottom style="thin">
        <color theme="0"/>
      </bottom>
      <diagonal/>
    </border>
    <border>
      <left style="medium">
        <color theme="0"/>
      </left>
      <right style="medium">
        <color theme="0"/>
      </right>
      <top style="thin">
        <color theme="0"/>
      </top>
      <bottom style="thin">
        <color theme="0"/>
      </bottom>
      <diagonal/>
    </border>
    <border>
      <left/>
      <right/>
      <top style="thin">
        <color theme="0"/>
      </top>
      <bottom style="thin">
        <color theme="0"/>
      </bottom>
      <diagonal/>
    </border>
    <border>
      <left/>
      <right style="medium">
        <color theme="0"/>
      </right>
      <top style="thin">
        <color theme="0"/>
      </top>
      <bottom style="thin">
        <color theme="0"/>
      </bottom>
      <diagonal/>
    </border>
    <border>
      <left/>
      <right/>
      <top/>
      <bottom style="thin">
        <color theme="1"/>
      </bottom>
      <diagonal/>
    </border>
    <border>
      <left style="medium">
        <color theme="0"/>
      </left>
      <right style="medium">
        <color theme="0"/>
      </right>
      <top/>
      <bottom style="medium">
        <color indexed="64"/>
      </bottom>
      <diagonal/>
    </border>
    <border>
      <left/>
      <right style="medium">
        <color theme="0"/>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medium">
        <color indexed="64"/>
      </bottom>
      <diagonal/>
    </border>
    <border>
      <left/>
      <right style="thin">
        <color theme="0"/>
      </right>
      <top/>
      <bottom style="medium">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s>
  <cellStyleXfs count="10">
    <xf numFmtId="0" fontId="0" fillId="0" borderId="0"/>
    <xf numFmtId="43" fontId="1" fillId="0" borderId="0" applyFont="0" applyFill="0" applyBorder="0" applyAlignment="0" applyProtection="0"/>
    <xf numFmtId="9"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0" fontId="11" fillId="0" borderId="0"/>
    <xf numFmtId="0" fontId="39" fillId="0" borderId="0" applyNumberFormat="0" applyFill="0" applyBorder="0" applyAlignment="0" applyProtection="0"/>
  </cellStyleXfs>
  <cellXfs count="389">
    <xf numFmtId="0" fontId="0" fillId="0" borderId="0" xfId="0"/>
    <xf numFmtId="0" fontId="0" fillId="0" borderId="6" xfId="0" applyBorder="1"/>
    <xf numFmtId="0" fontId="4" fillId="0" borderId="0" xfId="0" applyFont="1"/>
    <xf numFmtId="0" fontId="2" fillId="0" borderId="5" xfId="0" applyFont="1" applyBorder="1" applyAlignment="1">
      <alignment vertical="center" wrapText="1"/>
    </xf>
    <xf numFmtId="0" fontId="2" fillId="0" borderId="0" xfId="0" applyFont="1" applyAlignment="1">
      <alignment vertical="center" wrapText="1"/>
    </xf>
    <xf numFmtId="0" fontId="3" fillId="0" borderId="7" xfId="0" applyFont="1" applyBorder="1" applyAlignment="1">
      <alignment vertical="center"/>
    </xf>
    <xf numFmtId="0" fontId="3" fillId="0" borderId="8" xfId="0" applyFont="1" applyBorder="1" applyAlignment="1">
      <alignment vertical="center"/>
    </xf>
    <xf numFmtId="0" fontId="0" fillId="0" borderId="8" xfId="0" applyBorder="1"/>
    <xf numFmtId="0" fontId="0" fillId="0" borderId="9" xfId="0" applyBorder="1"/>
    <xf numFmtId="0" fontId="15" fillId="5" borderId="24" xfId="0" applyFont="1" applyFill="1" applyBorder="1" applyAlignment="1">
      <alignment horizontal="center"/>
    </xf>
    <xf numFmtId="0" fontId="16" fillId="0" borderId="0" xfId="0" applyFont="1"/>
    <xf numFmtId="164" fontId="4" fillId="0" borderId="0" xfId="1" applyNumberFormat="1" applyFont="1"/>
    <xf numFmtId="0" fontId="6" fillId="0" borderId="0" xfId="0" applyFont="1"/>
    <xf numFmtId="164" fontId="12" fillId="0" borderId="0" xfId="1" applyNumberFormat="1" applyFont="1"/>
    <xf numFmtId="0" fontId="12" fillId="0" borderId="0" xfId="0" applyFont="1"/>
    <xf numFmtId="0" fontId="4" fillId="0" borderId="0" xfId="0" applyFont="1" applyAlignment="1">
      <alignment horizontal="center"/>
    </xf>
    <xf numFmtId="0" fontId="18" fillId="0" borderId="0" xfId="0" applyFont="1" applyAlignment="1">
      <alignment horizontal="center"/>
    </xf>
    <xf numFmtId="0" fontId="18" fillId="0" borderId="0" xfId="0" applyFont="1"/>
    <xf numFmtId="0" fontId="24" fillId="0" borderId="0" xfId="0" applyFont="1"/>
    <xf numFmtId="0" fontId="8" fillId="0" borderId="0" xfId="0" applyFont="1"/>
    <xf numFmtId="0" fontId="7" fillId="0" borderId="0" xfId="0" applyFont="1"/>
    <xf numFmtId="0" fontId="25" fillId="0" borderId="0" xfId="0" applyFont="1"/>
    <xf numFmtId="10" fontId="25" fillId="0" borderId="0" xfId="2" applyNumberFormat="1" applyFont="1"/>
    <xf numFmtId="9" fontId="25" fillId="0" borderId="0" xfId="2" applyFont="1"/>
    <xf numFmtId="164" fontId="8" fillId="0" borderId="0" xfId="1" applyNumberFormat="1" applyFont="1"/>
    <xf numFmtId="43" fontId="8" fillId="0" borderId="0" xfId="0" applyNumberFormat="1" applyFont="1"/>
    <xf numFmtId="3" fontId="8" fillId="0" borderId="0" xfId="0" applyNumberFormat="1" applyFont="1"/>
    <xf numFmtId="43" fontId="8" fillId="0" borderId="0" xfId="1" applyFont="1"/>
    <xf numFmtId="0" fontId="5" fillId="6" borderId="14" xfId="0" applyFont="1" applyFill="1" applyBorder="1" applyAlignment="1">
      <alignment horizontal="center" vertical="center" wrapText="1"/>
    </xf>
    <xf numFmtId="0" fontId="6" fillId="2" borderId="10" xfId="0" applyFont="1" applyFill="1" applyBorder="1" applyAlignment="1">
      <alignment vertical="center" wrapText="1"/>
    </xf>
    <xf numFmtId="164" fontId="4" fillId="2" borderId="0" xfId="1" applyNumberFormat="1" applyFont="1" applyFill="1" applyBorder="1" applyAlignment="1">
      <alignment vertical="center"/>
    </xf>
    <xf numFmtId="1" fontId="4" fillId="2" borderId="24" xfId="0" applyNumberFormat="1" applyFont="1" applyFill="1" applyBorder="1" applyAlignment="1">
      <alignment horizontal="left" vertical="center"/>
    </xf>
    <xf numFmtId="0" fontId="13" fillId="3" borderId="15" xfId="8" applyFont="1" applyFill="1" applyBorder="1" applyAlignment="1">
      <alignment horizontal="center" vertical="center" wrapText="1"/>
    </xf>
    <xf numFmtId="0" fontId="13" fillId="3" borderId="33" xfId="8" applyFont="1" applyFill="1" applyBorder="1" applyAlignment="1">
      <alignment horizontal="center" vertical="center" wrapText="1"/>
    </xf>
    <xf numFmtId="0" fontId="13" fillId="3" borderId="34" xfId="8" applyFont="1" applyFill="1" applyBorder="1" applyAlignment="1">
      <alignment horizontal="center" vertical="center" wrapText="1"/>
    </xf>
    <xf numFmtId="164" fontId="4" fillId="4" borderId="0" xfId="1" applyNumberFormat="1" applyFont="1" applyFill="1" applyBorder="1"/>
    <xf numFmtId="0" fontId="4" fillId="4" borderId="35" xfId="0" applyFont="1" applyFill="1" applyBorder="1"/>
    <xf numFmtId="164" fontId="4" fillId="4" borderId="35" xfId="1" applyNumberFormat="1" applyFont="1" applyFill="1" applyBorder="1"/>
    <xf numFmtId="164" fontId="4" fillId="2" borderId="0" xfId="1" applyNumberFormat="1" applyFont="1" applyFill="1" applyBorder="1"/>
    <xf numFmtId="0" fontId="19" fillId="0" borderId="0" xfId="0" applyFont="1" applyAlignment="1">
      <alignment vertical="top"/>
    </xf>
    <xf numFmtId="0" fontId="23" fillId="0" borderId="0" xfId="0" applyFont="1" applyAlignment="1">
      <alignment vertical="top"/>
    </xf>
    <xf numFmtId="164" fontId="18" fillId="0" borderId="0" xfId="1" applyNumberFormat="1" applyFont="1"/>
    <xf numFmtId="0" fontId="27" fillId="6" borderId="14" xfId="0" applyFont="1" applyFill="1" applyBorder="1" applyAlignment="1">
      <alignment horizontal="center" vertical="center" wrapText="1"/>
    </xf>
    <xf numFmtId="0" fontId="27" fillId="6" borderId="38" xfId="0" applyFont="1" applyFill="1" applyBorder="1" applyAlignment="1">
      <alignment horizontal="center" vertical="center" wrapText="1"/>
    </xf>
    <xf numFmtId="0" fontId="23" fillId="0" borderId="0" xfId="0" applyFont="1"/>
    <xf numFmtId="0" fontId="20" fillId="0" borderId="0" xfId="0" applyFont="1" applyAlignment="1">
      <alignment horizontal="center"/>
    </xf>
    <xf numFmtId="0" fontId="20" fillId="0" borderId="0" xfId="0" applyFont="1" applyAlignment="1">
      <alignment vertical="top" wrapText="1"/>
    </xf>
    <xf numFmtId="164" fontId="26" fillId="0" borderId="0" xfId="1" applyNumberFormat="1" applyFont="1" applyFill="1" applyBorder="1" applyAlignment="1">
      <alignment horizontal="right" vertical="center"/>
    </xf>
    <xf numFmtId="10" fontId="26" fillId="0" borderId="0" xfId="0" applyNumberFormat="1" applyFont="1" applyAlignment="1">
      <alignment horizontal="right" vertical="center"/>
    </xf>
    <xf numFmtId="164" fontId="26" fillId="0" borderId="0" xfId="1" applyNumberFormat="1" applyFont="1" applyFill="1" applyBorder="1"/>
    <xf numFmtId="10" fontId="20" fillId="0" borderId="0" xfId="0" applyNumberFormat="1" applyFont="1"/>
    <xf numFmtId="164" fontId="26" fillId="0" borderId="0" xfId="1" applyNumberFormat="1" applyFont="1" applyFill="1" applyBorder="1" applyAlignment="1">
      <alignment vertical="center"/>
    </xf>
    <xf numFmtId="10" fontId="4" fillId="0" borderId="0" xfId="2" applyNumberFormat="1" applyFont="1"/>
    <xf numFmtId="10" fontId="4" fillId="0" borderId="0" xfId="2" applyNumberFormat="1" applyFont="1" applyAlignment="1">
      <alignment horizontal="center"/>
    </xf>
    <xf numFmtId="0" fontId="4" fillId="2" borderId="21" xfId="0" applyFont="1" applyFill="1" applyBorder="1" applyAlignment="1">
      <alignment horizontal="left" vertical="center" wrapText="1"/>
    </xf>
    <xf numFmtId="164" fontId="8" fillId="2" borderId="0" xfId="1" applyNumberFormat="1" applyFont="1" applyFill="1" applyBorder="1" applyAlignment="1">
      <alignment vertical="center"/>
    </xf>
    <xf numFmtId="0" fontId="24" fillId="0" borderId="0" xfId="0" applyFont="1" applyAlignment="1">
      <alignment vertical="center"/>
    </xf>
    <xf numFmtId="0" fontId="7" fillId="0" borderId="0" xfId="0" applyFont="1" applyAlignment="1">
      <alignment vertical="center"/>
    </xf>
    <xf numFmtId="0" fontId="25" fillId="0" borderId="0" xfId="0" applyFont="1" applyAlignment="1">
      <alignment vertical="center"/>
    </xf>
    <xf numFmtId="10" fontId="25" fillId="0" borderId="0" xfId="2" applyNumberFormat="1" applyFont="1" applyAlignment="1">
      <alignment vertical="center"/>
    </xf>
    <xf numFmtId="0" fontId="8" fillId="0" borderId="0" xfId="0" applyFont="1" applyAlignment="1">
      <alignment vertical="center"/>
    </xf>
    <xf numFmtId="9" fontId="25" fillId="0" borderId="0" xfId="2" applyFont="1" applyAlignment="1">
      <alignment vertical="center"/>
    </xf>
    <xf numFmtId="43" fontId="25" fillId="0" borderId="0" xfId="0" applyNumberFormat="1" applyFont="1" applyAlignment="1">
      <alignment vertical="center"/>
    </xf>
    <xf numFmtId="0" fontId="13"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4" fillId="0" borderId="0" xfId="0" applyFont="1" applyAlignment="1">
      <alignment vertical="center"/>
    </xf>
    <xf numFmtId="164" fontId="4" fillId="0" borderId="0" xfId="1" applyNumberFormat="1" applyFont="1" applyFill="1" applyBorder="1" applyAlignment="1">
      <alignment vertical="center"/>
    </xf>
    <xf numFmtId="164" fontId="4" fillId="0" borderId="0" xfId="0" applyNumberFormat="1" applyFont="1" applyAlignment="1">
      <alignment vertical="center"/>
    </xf>
    <xf numFmtId="9" fontId="4" fillId="0" borderId="0" xfId="2" applyFont="1"/>
    <xf numFmtId="9" fontId="6" fillId="0" borderId="0" xfId="2" applyFont="1" applyAlignment="1">
      <alignment horizontal="center"/>
    </xf>
    <xf numFmtId="9" fontId="6" fillId="0" borderId="0" xfId="2" applyFont="1" applyAlignment="1">
      <alignment horizontal="center" vertical="center"/>
    </xf>
    <xf numFmtId="9" fontId="6" fillId="0" borderId="0" xfId="2" applyFont="1" applyAlignment="1">
      <alignment horizontal="center" vertical="center" wrapText="1"/>
    </xf>
    <xf numFmtId="9" fontId="6" fillId="0" borderId="0" xfId="2" applyFont="1" applyFill="1" applyBorder="1" applyAlignment="1">
      <alignment horizontal="center" vertical="center" wrapText="1"/>
    </xf>
    <xf numFmtId="9" fontId="12" fillId="0" borderId="0" xfId="2" applyFont="1"/>
    <xf numFmtId="0" fontId="29" fillId="0" borderId="0" xfId="0" applyFont="1"/>
    <xf numFmtId="0" fontId="30" fillId="0" borderId="0" xfId="0" applyFont="1"/>
    <xf numFmtId="0" fontId="4" fillId="2" borderId="21" xfId="0" applyFont="1" applyFill="1" applyBorder="1" applyAlignment="1">
      <alignment vertical="center" wrapText="1"/>
    </xf>
    <xf numFmtId="0" fontId="29" fillId="0" borderId="37" xfId="0" applyFont="1" applyBorder="1"/>
    <xf numFmtId="0" fontId="6" fillId="2" borderId="21" xfId="0" applyFont="1" applyFill="1" applyBorder="1" applyAlignment="1">
      <alignment horizontal="left" vertical="center" wrapText="1"/>
    </xf>
    <xf numFmtId="164" fontId="7" fillId="2" borderId="0" xfId="1" applyNumberFormat="1" applyFont="1" applyFill="1" applyBorder="1" applyAlignment="1">
      <alignment vertical="center"/>
    </xf>
    <xf numFmtId="164" fontId="8" fillId="4" borderId="0" xfId="1" applyNumberFormat="1" applyFont="1" applyFill="1" applyBorder="1" applyAlignment="1">
      <alignment vertical="center"/>
    </xf>
    <xf numFmtId="0" fontId="8" fillId="0" borderId="0" xfId="0" applyFont="1" applyAlignment="1">
      <alignment horizontal="center"/>
    </xf>
    <xf numFmtId="0" fontId="13" fillId="3" borderId="23" xfId="0" applyFont="1" applyFill="1" applyBorder="1" applyAlignment="1">
      <alignment vertical="center"/>
    </xf>
    <xf numFmtId="0" fontId="13" fillId="3" borderId="30" xfId="0" applyFont="1" applyFill="1" applyBorder="1" applyAlignment="1">
      <alignment vertical="center"/>
    </xf>
    <xf numFmtId="0" fontId="13" fillId="3" borderId="16" xfId="0" applyFont="1" applyFill="1" applyBorder="1" applyAlignment="1">
      <alignment horizontal="center"/>
    </xf>
    <xf numFmtId="0" fontId="13" fillId="3" borderId="40" xfId="0" applyFont="1" applyFill="1" applyBorder="1" applyAlignment="1">
      <alignment horizontal="center" vertical="center"/>
    </xf>
    <xf numFmtId="0" fontId="13" fillId="3" borderId="22" xfId="0" applyFont="1" applyFill="1" applyBorder="1" applyAlignment="1">
      <alignment horizontal="center"/>
    </xf>
    <xf numFmtId="0" fontId="4" fillId="2" borderId="22" xfId="0" applyFont="1" applyFill="1" applyBorder="1" applyAlignment="1">
      <alignment horizontal="left" vertical="center" wrapText="1"/>
    </xf>
    <xf numFmtId="164" fontId="8" fillId="2" borderId="17" xfId="1" applyNumberFormat="1" applyFont="1" applyFill="1" applyBorder="1" applyAlignment="1">
      <alignment vertical="center"/>
    </xf>
    <xf numFmtId="3" fontId="8" fillId="2" borderId="17" xfId="0" applyNumberFormat="1" applyFont="1" applyFill="1" applyBorder="1" applyAlignment="1">
      <alignment vertical="center"/>
    </xf>
    <xf numFmtId="164" fontId="8" fillId="4" borderId="22" xfId="1" applyNumberFormat="1" applyFont="1" applyFill="1" applyBorder="1" applyAlignment="1">
      <alignment vertical="center"/>
    </xf>
    <xf numFmtId="164" fontId="8" fillId="4" borderId="21" xfId="1" applyNumberFormat="1" applyFont="1" applyFill="1" applyBorder="1" applyAlignment="1">
      <alignment vertical="center"/>
    </xf>
    <xf numFmtId="164" fontId="7" fillId="4" borderId="21" xfId="1" applyNumberFormat="1" applyFont="1" applyFill="1" applyBorder="1" applyAlignment="1">
      <alignment vertical="center"/>
    </xf>
    <xf numFmtId="0" fontId="4" fillId="2" borderId="43" xfId="0" applyFont="1" applyFill="1" applyBorder="1" applyAlignment="1">
      <alignment horizontal="left" vertical="center" wrapText="1"/>
    </xf>
    <xf numFmtId="164" fontId="8" fillId="2" borderId="44" xfId="1" applyNumberFormat="1" applyFont="1" applyFill="1" applyBorder="1" applyAlignment="1">
      <alignment vertical="center"/>
    </xf>
    <xf numFmtId="3" fontId="8" fillId="2" borderId="44" xfId="0" applyNumberFormat="1" applyFont="1" applyFill="1" applyBorder="1" applyAlignment="1">
      <alignment vertical="center"/>
    </xf>
    <xf numFmtId="164" fontId="8" fillId="4" borderId="45" xfId="1" applyNumberFormat="1" applyFont="1" applyFill="1" applyBorder="1" applyAlignment="1">
      <alignment vertical="center"/>
    </xf>
    <xf numFmtId="0" fontId="6" fillId="2" borderId="43" xfId="0" applyFont="1" applyFill="1" applyBorder="1" applyAlignment="1">
      <alignment horizontal="left" vertical="center" wrapText="1"/>
    </xf>
    <xf numFmtId="3" fontId="28" fillId="7" borderId="44" xfId="0" applyNumberFormat="1" applyFont="1" applyFill="1" applyBorder="1" applyAlignment="1">
      <alignment vertical="center"/>
    </xf>
    <xf numFmtId="3" fontId="7" fillId="2" borderId="44" xfId="0" applyNumberFormat="1" applyFont="1" applyFill="1" applyBorder="1" applyAlignment="1">
      <alignment vertical="center"/>
    </xf>
    <xf numFmtId="164" fontId="7" fillId="2" borderId="44" xfId="1" applyNumberFormat="1" applyFont="1" applyFill="1" applyBorder="1" applyAlignment="1">
      <alignment vertical="center"/>
    </xf>
    <xf numFmtId="164" fontId="7" fillId="4" borderId="45" xfId="1" applyNumberFormat="1" applyFont="1" applyFill="1" applyBorder="1" applyAlignment="1">
      <alignment vertical="center"/>
    </xf>
    <xf numFmtId="0" fontId="6" fillId="2" borderId="42" xfId="0" applyFont="1" applyFill="1" applyBorder="1" applyAlignment="1">
      <alignment vertical="center"/>
    </xf>
    <xf numFmtId="43" fontId="7" fillId="2" borderId="31" xfId="1" applyFont="1" applyFill="1" applyBorder="1" applyAlignment="1">
      <alignment vertical="center"/>
    </xf>
    <xf numFmtId="165" fontId="7" fillId="2" borderId="31" xfId="1" applyNumberFormat="1" applyFont="1" applyFill="1" applyBorder="1" applyAlignment="1">
      <alignment vertical="center"/>
    </xf>
    <xf numFmtId="165" fontId="7" fillId="4" borderId="30" xfId="1" applyNumberFormat="1" applyFont="1" applyFill="1" applyBorder="1" applyAlignment="1">
      <alignment vertical="center"/>
    </xf>
    <xf numFmtId="0" fontId="6" fillId="2" borderId="46" xfId="0" applyFont="1" applyFill="1" applyBorder="1" applyAlignment="1">
      <alignment horizontal="left" vertical="center" wrapText="1"/>
    </xf>
    <xf numFmtId="164" fontId="7" fillId="2" borderId="47" xfId="1" applyNumberFormat="1" applyFont="1" applyFill="1" applyBorder="1" applyAlignment="1">
      <alignment vertical="center"/>
    </xf>
    <xf numFmtId="164" fontId="7" fillId="4" borderId="48" xfId="1" applyNumberFormat="1" applyFont="1" applyFill="1" applyBorder="1" applyAlignment="1">
      <alignment vertical="center"/>
    </xf>
    <xf numFmtId="0" fontId="6" fillId="2" borderId="43" xfId="0" applyFont="1" applyFill="1" applyBorder="1" applyAlignment="1">
      <alignment vertical="center" wrapText="1"/>
    </xf>
    <xf numFmtId="3" fontId="7" fillId="4" borderId="44" xfId="0" applyNumberFormat="1" applyFont="1" applyFill="1" applyBorder="1" applyAlignment="1">
      <alignment vertical="center"/>
    </xf>
    <xf numFmtId="0" fontId="34" fillId="14" borderId="44" xfId="0" applyFont="1" applyFill="1" applyBorder="1" applyAlignment="1">
      <alignment horizontal="center" vertical="center"/>
    </xf>
    <xf numFmtId="0" fontId="34" fillId="2" borderId="47" xfId="0" applyFont="1" applyFill="1" applyBorder="1" applyAlignment="1">
      <alignment horizontal="center" vertical="center"/>
    </xf>
    <xf numFmtId="0" fontId="34" fillId="14" borderId="47" xfId="0" applyFont="1" applyFill="1" applyBorder="1" applyAlignment="1">
      <alignment horizontal="center" vertical="center"/>
    </xf>
    <xf numFmtId="0" fontId="34" fillId="2" borderId="0" xfId="0" applyFont="1" applyFill="1" applyAlignment="1">
      <alignment horizontal="center" vertical="center"/>
    </xf>
    <xf numFmtId="0" fontId="0" fillId="14" borderId="0" xfId="0" applyFill="1"/>
    <xf numFmtId="0" fontId="34" fillId="14" borderId="0" xfId="0" applyFont="1" applyFill="1" applyAlignment="1">
      <alignment vertical="top"/>
    </xf>
    <xf numFmtId="0" fontId="19" fillId="0" borderId="0" xfId="0" applyFont="1"/>
    <xf numFmtId="164" fontId="18" fillId="0" borderId="0" xfId="1" applyNumberFormat="1" applyFont="1" applyAlignment="1">
      <alignment horizontal="center"/>
    </xf>
    <xf numFmtId="164" fontId="35" fillId="0" borderId="0" xfId="1" applyNumberFormat="1" applyFont="1"/>
    <xf numFmtId="0" fontId="18" fillId="0" borderId="14" xfId="0" applyFont="1" applyBorder="1"/>
    <xf numFmtId="0" fontId="15" fillId="5" borderId="0" xfId="0" applyFont="1" applyFill="1" applyAlignment="1">
      <alignment horizontal="center"/>
    </xf>
    <xf numFmtId="0" fontId="37" fillId="0" borderId="0" xfId="0" applyFont="1" applyAlignment="1">
      <alignment horizontal="left" vertical="top" wrapText="1"/>
    </xf>
    <xf numFmtId="0" fontId="38" fillId="0" borderId="0" xfId="0" applyFont="1" applyAlignment="1">
      <alignment horizontal="left" vertical="center"/>
    </xf>
    <xf numFmtId="164" fontId="38" fillId="0" borderId="0" xfId="1" applyNumberFormat="1" applyFont="1" applyFill="1" applyBorder="1" applyAlignment="1">
      <alignment horizontal="right" vertical="center"/>
    </xf>
    <xf numFmtId="10" fontId="38" fillId="0" borderId="0" xfId="0" applyNumberFormat="1" applyFont="1" applyAlignment="1">
      <alignment horizontal="right" vertical="center"/>
    </xf>
    <xf numFmtId="0" fontId="7" fillId="0" borderId="37" xfId="0" applyFont="1" applyBorder="1"/>
    <xf numFmtId="0" fontId="8" fillId="0" borderId="37" xfId="0" applyFont="1" applyBorder="1"/>
    <xf numFmtId="0" fontId="18" fillId="0" borderId="37" xfId="0" applyFont="1" applyBorder="1"/>
    <xf numFmtId="164" fontId="18" fillId="0" borderId="37" xfId="1" applyNumberFormat="1" applyFont="1" applyBorder="1"/>
    <xf numFmtId="164" fontId="26" fillId="0" borderId="37" xfId="1" applyNumberFormat="1" applyFont="1" applyFill="1" applyBorder="1"/>
    <xf numFmtId="10" fontId="20" fillId="0" borderId="37" xfId="0" applyNumberFormat="1" applyFont="1" applyBorder="1"/>
    <xf numFmtId="3" fontId="8" fillId="2" borderId="0" xfId="0" applyNumberFormat="1" applyFont="1" applyFill="1" applyAlignment="1">
      <alignment vertical="center"/>
    </xf>
    <xf numFmtId="3" fontId="7" fillId="2" borderId="0" xfId="0" applyNumberFormat="1" applyFont="1" applyFill="1" applyAlignment="1">
      <alignment vertical="center"/>
    </xf>
    <xf numFmtId="0" fontId="6" fillId="2" borderId="51" xfId="0" applyFont="1" applyFill="1" applyBorder="1" applyAlignment="1">
      <alignment vertical="center" wrapText="1"/>
    </xf>
    <xf numFmtId="166" fontId="7" fillId="2" borderId="8" xfId="2" applyNumberFormat="1" applyFont="1" applyFill="1" applyBorder="1" applyAlignment="1">
      <alignment vertical="center"/>
    </xf>
    <xf numFmtId="166" fontId="7" fillId="4" borderId="8" xfId="2" applyNumberFormat="1" applyFont="1" applyFill="1" applyBorder="1" applyAlignment="1">
      <alignment vertical="center"/>
    </xf>
    <xf numFmtId="1" fontId="4" fillId="4" borderId="54" xfId="0" applyNumberFormat="1" applyFont="1" applyFill="1" applyBorder="1" applyAlignment="1">
      <alignment horizontal="left" vertical="center"/>
    </xf>
    <xf numFmtId="164" fontId="4" fillId="4" borderId="8" xfId="1" applyNumberFormat="1" applyFont="1" applyFill="1" applyBorder="1" applyAlignment="1">
      <alignment vertical="center"/>
    </xf>
    <xf numFmtId="0" fontId="4" fillId="4" borderId="0" xfId="0" applyFont="1" applyFill="1"/>
    <xf numFmtId="0" fontId="4" fillId="4" borderId="8" xfId="0" applyFont="1" applyFill="1" applyBorder="1"/>
    <xf numFmtId="165" fontId="4" fillId="4" borderId="8" xfId="1" applyNumberFormat="1" applyFont="1" applyFill="1" applyBorder="1" applyAlignment="1">
      <alignment horizontal="right"/>
    </xf>
    <xf numFmtId="0" fontId="4" fillId="2" borderId="0" xfId="0" applyFont="1" applyFill="1"/>
    <xf numFmtId="0" fontId="4" fillId="2" borderId="8" xfId="0" applyFont="1" applyFill="1" applyBorder="1"/>
    <xf numFmtId="165" fontId="4" fillId="2" borderId="8" xfId="1" applyNumberFormat="1" applyFont="1" applyFill="1" applyBorder="1" applyAlignment="1">
      <alignment horizontal="center"/>
    </xf>
    <xf numFmtId="0" fontId="4" fillId="2" borderId="0" xfId="0" applyFont="1" applyFill="1" applyAlignment="1">
      <alignment horizontal="left" vertical="center"/>
    </xf>
    <xf numFmtId="164" fontId="4" fillId="2" borderId="0" xfId="0" applyNumberFormat="1" applyFont="1" applyFill="1" applyAlignment="1">
      <alignment vertical="center"/>
    </xf>
    <xf numFmtId="0" fontId="4" fillId="4" borderId="8" xfId="0" applyFont="1" applyFill="1" applyBorder="1" applyAlignment="1">
      <alignment horizontal="left" vertical="center"/>
    </xf>
    <xf numFmtId="164" fontId="4" fillId="4" borderId="8" xfId="0" applyNumberFormat="1" applyFont="1" applyFill="1" applyBorder="1" applyAlignment="1">
      <alignment vertical="center"/>
    </xf>
    <xf numFmtId="164" fontId="27" fillId="6" borderId="15" xfId="1" applyNumberFormat="1" applyFont="1" applyFill="1" applyBorder="1" applyAlignment="1">
      <alignment horizontal="center" vertical="center" wrapText="1"/>
    </xf>
    <xf numFmtId="0" fontId="6" fillId="2" borderId="55" xfId="0" applyFont="1" applyFill="1" applyBorder="1" applyAlignment="1">
      <alignment vertical="center" wrapText="1"/>
    </xf>
    <xf numFmtId="0" fontId="5" fillId="6" borderId="15" xfId="0" applyFont="1" applyFill="1" applyBorder="1" applyAlignment="1">
      <alignment horizontal="center" vertical="center" wrapText="1"/>
    </xf>
    <xf numFmtId="0" fontId="21" fillId="7" borderId="55" xfId="0" applyFont="1" applyFill="1" applyBorder="1" applyAlignment="1">
      <alignment horizontal="center"/>
    </xf>
    <xf numFmtId="164" fontId="22" fillId="11" borderId="55" xfId="1" applyNumberFormat="1" applyFont="1" applyFill="1" applyBorder="1" applyAlignment="1">
      <alignment horizontal="right" vertical="center"/>
    </xf>
    <xf numFmtId="166" fontId="22" fillId="11" borderId="55" xfId="0" applyNumberFormat="1" applyFont="1" applyFill="1" applyBorder="1" applyAlignment="1">
      <alignment horizontal="right" vertical="center"/>
    </xf>
    <xf numFmtId="164" fontId="22" fillId="8" borderId="55" xfId="1" applyNumberFormat="1" applyFont="1" applyFill="1" applyBorder="1" applyAlignment="1">
      <alignment horizontal="right" vertical="center"/>
    </xf>
    <xf numFmtId="166" fontId="22" fillId="8" borderId="55" xfId="0" applyNumberFormat="1" applyFont="1" applyFill="1" applyBorder="1" applyAlignment="1">
      <alignment horizontal="right" vertical="center"/>
    </xf>
    <xf numFmtId="164" fontId="22" fillId="12" borderId="55" xfId="1" applyNumberFormat="1" applyFont="1" applyFill="1" applyBorder="1" applyAlignment="1">
      <alignment horizontal="right" vertical="center"/>
    </xf>
    <xf numFmtId="0" fontId="20" fillId="7" borderId="55" xfId="0" applyFont="1" applyFill="1" applyBorder="1" applyAlignment="1">
      <alignment horizontal="center"/>
    </xf>
    <xf numFmtId="0" fontId="20" fillId="7" borderId="55" xfId="0" applyFont="1" applyFill="1" applyBorder="1" applyAlignment="1">
      <alignment vertical="top" wrapText="1"/>
    </xf>
    <xf numFmtId="164" fontId="26" fillId="11" borderId="55" xfId="1" applyNumberFormat="1" applyFont="1" applyFill="1" applyBorder="1" applyAlignment="1">
      <alignment horizontal="right" vertical="center"/>
    </xf>
    <xf numFmtId="166" fontId="26" fillId="11" borderId="55" xfId="0" applyNumberFormat="1" applyFont="1" applyFill="1" applyBorder="1" applyAlignment="1">
      <alignment horizontal="right" vertical="center"/>
    </xf>
    <xf numFmtId="164" fontId="26" fillId="8" borderId="55" xfId="1" applyNumberFormat="1" applyFont="1" applyFill="1" applyBorder="1" applyAlignment="1">
      <alignment horizontal="right" vertical="center"/>
    </xf>
    <xf numFmtId="166" fontId="26" fillId="8" borderId="55" xfId="0" applyNumberFormat="1" applyFont="1" applyFill="1" applyBorder="1" applyAlignment="1">
      <alignment horizontal="right" vertical="center"/>
    </xf>
    <xf numFmtId="164" fontId="26" fillId="12" borderId="55" xfId="1" applyNumberFormat="1" applyFont="1" applyFill="1" applyBorder="1" applyAlignment="1">
      <alignment horizontal="right" vertical="center"/>
    </xf>
    <xf numFmtId="164" fontId="26" fillId="13" borderId="55" xfId="1" applyNumberFormat="1" applyFont="1" applyFill="1" applyBorder="1"/>
    <xf numFmtId="166" fontId="20" fillId="13" borderId="55" xfId="0" applyNumberFormat="1" applyFont="1" applyFill="1" applyBorder="1"/>
    <xf numFmtId="0" fontId="27" fillId="6" borderId="15" xfId="0" applyFont="1" applyFill="1" applyBorder="1" applyAlignment="1">
      <alignment horizontal="center" vertical="center" wrapText="1"/>
    </xf>
    <xf numFmtId="164" fontId="27" fillId="6" borderId="0" xfId="1" applyNumberFormat="1" applyFont="1" applyFill="1" applyBorder="1" applyAlignment="1">
      <alignment horizontal="center" vertical="center" wrapText="1"/>
    </xf>
    <xf numFmtId="0" fontId="21" fillId="7" borderId="55" xfId="0" applyFont="1" applyFill="1" applyBorder="1" applyAlignment="1">
      <alignment horizontal="center" vertical="center"/>
    </xf>
    <xf numFmtId="0" fontId="21" fillId="7" borderId="55" xfId="0" applyFont="1" applyFill="1" applyBorder="1" applyAlignment="1">
      <alignment vertical="center"/>
    </xf>
    <xf numFmtId="166" fontId="21" fillId="9" borderId="55" xfId="0" applyNumberFormat="1" applyFont="1" applyFill="1" applyBorder="1" applyAlignment="1">
      <alignment vertical="center"/>
    </xf>
    <xf numFmtId="0" fontId="21" fillId="7" borderId="55" xfId="0" applyFont="1" applyFill="1" applyBorder="1" applyAlignment="1">
      <alignment vertical="center" wrapText="1"/>
    </xf>
    <xf numFmtId="0" fontId="22" fillId="7" borderId="55" xfId="0" applyFont="1" applyFill="1" applyBorder="1" applyAlignment="1">
      <alignment vertical="center" wrapText="1"/>
    </xf>
    <xf numFmtId="0" fontId="21" fillId="7" borderId="55" xfId="0" applyFont="1" applyFill="1" applyBorder="1" applyAlignment="1">
      <alignment horizontal="left" vertical="center"/>
    </xf>
    <xf numFmtId="0" fontId="21" fillId="7" borderId="55" xfId="0" applyFont="1" applyFill="1" applyBorder="1" applyAlignment="1">
      <alignment horizontal="left" vertical="center" wrapText="1"/>
    </xf>
    <xf numFmtId="0" fontId="18" fillId="2" borderId="55" xfId="0" applyFont="1" applyFill="1" applyBorder="1" applyAlignment="1">
      <alignment horizontal="center"/>
    </xf>
    <xf numFmtId="3" fontId="23" fillId="4" borderId="55" xfId="0" applyNumberFormat="1" applyFont="1" applyFill="1" applyBorder="1"/>
    <xf numFmtId="166" fontId="23" fillId="4" borderId="55" xfId="2" applyNumberFormat="1" applyFont="1" applyFill="1" applyBorder="1"/>
    <xf numFmtId="166" fontId="23" fillId="10" borderId="55" xfId="2" applyNumberFormat="1" applyFont="1" applyFill="1" applyBorder="1"/>
    <xf numFmtId="0" fontId="23" fillId="2" borderId="55" xfId="0" applyFont="1" applyFill="1" applyBorder="1" applyAlignment="1">
      <alignment horizontal="center"/>
    </xf>
    <xf numFmtId="3" fontId="26" fillId="8" borderId="55" xfId="0" applyNumberFormat="1" applyFont="1" applyFill="1" applyBorder="1" applyAlignment="1">
      <alignment horizontal="right" vertical="center"/>
    </xf>
    <xf numFmtId="166" fontId="26" fillId="8" borderId="55" xfId="2" applyNumberFormat="1" applyFont="1" applyFill="1" applyBorder="1" applyAlignment="1">
      <alignment horizontal="right" vertical="center"/>
    </xf>
    <xf numFmtId="3" fontId="26" fillId="13" borderId="55" xfId="0" applyNumberFormat="1" applyFont="1" applyFill="1" applyBorder="1"/>
    <xf numFmtId="3" fontId="23" fillId="14" borderId="55" xfId="0" applyNumberFormat="1" applyFont="1" applyFill="1" applyBorder="1"/>
    <xf numFmtId="166" fontId="23" fillId="14" borderId="55" xfId="2" applyNumberFormat="1" applyFont="1" applyFill="1" applyBorder="1"/>
    <xf numFmtId="0" fontId="17" fillId="7" borderId="55" xfId="0" applyFont="1" applyFill="1" applyBorder="1" applyAlignment="1">
      <alignment vertical="top" wrapText="1"/>
    </xf>
    <xf numFmtId="164" fontId="22" fillId="8" borderId="55" xfId="1" applyNumberFormat="1" applyFont="1" applyFill="1" applyBorder="1" applyAlignment="1">
      <alignment vertical="center"/>
    </xf>
    <xf numFmtId="164" fontId="22" fillId="9" borderId="55" xfId="1" applyNumberFormat="1" applyFont="1" applyFill="1" applyBorder="1" applyAlignment="1">
      <alignment horizontal="right" vertical="center"/>
    </xf>
    <xf numFmtId="164" fontId="21" fillId="9" borderId="55" xfId="1" applyNumberFormat="1" applyFont="1" applyFill="1" applyBorder="1" applyAlignment="1">
      <alignment horizontal="right" vertical="center"/>
    </xf>
    <xf numFmtId="3" fontId="23" fillId="10" borderId="55" xfId="0" applyNumberFormat="1" applyFont="1" applyFill="1" applyBorder="1" applyAlignment="1">
      <alignment horizontal="right"/>
    </xf>
    <xf numFmtId="0" fontId="21" fillId="7" borderId="56" xfId="0" applyFont="1" applyFill="1" applyBorder="1" applyAlignment="1">
      <alignment horizontal="center" vertical="center"/>
    </xf>
    <xf numFmtId="0" fontId="21" fillId="7" borderId="56" xfId="0" applyFont="1" applyFill="1" applyBorder="1" applyAlignment="1">
      <alignment horizontal="left" vertical="center"/>
    </xf>
    <xf numFmtId="164" fontId="22" fillId="8" borderId="56" xfId="1" applyNumberFormat="1" applyFont="1" applyFill="1" applyBorder="1" applyAlignment="1">
      <alignment horizontal="right" vertical="center"/>
    </xf>
    <xf numFmtId="166" fontId="22" fillId="8" borderId="56" xfId="0" applyNumberFormat="1" applyFont="1" applyFill="1" applyBorder="1" applyAlignment="1">
      <alignment horizontal="right" vertical="center"/>
    </xf>
    <xf numFmtId="43" fontId="21" fillId="9" borderId="56" xfId="1" applyFont="1" applyFill="1" applyBorder="1" applyAlignment="1">
      <alignment vertical="center"/>
    </xf>
    <xf numFmtId="166" fontId="21" fillId="9" borderId="56" xfId="0" applyNumberFormat="1" applyFont="1" applyFill="1" applyBorder="1" applyAlignment="1">
      <alignment vertical="center"/>
    </xf>
    <xf numFmtId="0" fontId="22" fillId="7" borderId="56" xfId="0" applyFont="1" applyFill="1" applyBorder="1" applyAlignment="1">
      <alignment vertical="center" wrapText="1"/>
    </xf>
    <xf numFmtId="43" fontId="22" fillId="9" borderId="56" xfId="1" applyFont="1" applyFill="1" applyBorder="1" applyAlignment="1">
      <alignment vertical="center"/>
    </xf>
    <xf numFmtId="0" fontId="21" fillId="7" borderId="56" xfId="0" applyFont="1" applyFill="1" applyBorder="1" applyAlignment="1">
      <alignment vertical="center"/>
    </xf>
    <xf numFmtId="0" fontId="21" fillId="7" borderId="56" xfId="0" applyFont="1" applyFill="1" applyBorder="1" applyAlignment="1">
      <alignment vertical="center" wrapText="1"/>
    </xf>
    <xf numFmtId="0" fontId="21" fillId="7" borderId="56" xfId="0" applyFont="1" applyFill="1" applyBorder="1" applyAlignment="1">
      <alignment horizontal="left" vertical="center" wrapText="1"/>
    </xf>
    <xf numFmtId="0" fontId="18" fillId="2" borderId="56" xfId="0" applyFont="1" applyFill="1" applyBorder="1" applyAlignment="1">
      <alignment horizontal="center"/>
    </xf>
    <xf numFmtId="0" fontId="20" fillId="7" borderId="56" xfId="0" applyFont="1" applyFill="1" applyBorder="1" applyAlignment="1">
      <alignment vertical="top" wrapText="1"/>
    </xf>
    <xf numFmtId="3" fontId="23" fillId="4" borderId="56" xfId="0" applyNumberFormat="1" applyFont="1" applyFill="1" applyBorder="1"/>
    <xf numFmtId="166" fontId="23" fillId="4" borderId="56" xfId="2" applyNumberFormat="1" applyFont="1" applyFill="1" applyBorder="1"/>
    <xf numFmtId="3" fontId="23" fillId="10" borderId="56" xfId="0" applyNumberFormat="1" applyFont="1" applyFill="1" applyBorder="1"/>
    <xf numFmtId="166" fontId="23" fillId="10" borderId="56" xfId="2" applyNumberFormat="1" applyFont="1" applyFill="1" applyBorder="1"/>
    <xf numFmtId="164" fontId="22" fillId="13" borderId="55" xfId="1" applyNumberFormat="1" applyFont="1" applyFill="1" applyBorder="1" applyAlignment="1">
      <alignment vertical="center"/>
    </xf>
    <xf numFmtId="166" fontId="21" fillId="13" borderId="55" xfId="0" applyNumberFormat="1" applyFont="1" applyFill="1" applyBorder="1" applyAlignment="1">
      <alignment vertical="center"/>
    </xf>
    <xf numFmtId="0" fontId="18" fillId="0" borderId="0" xfId="0" applyFont="1" applyAlignment="1">
      <alignment vertical="center"/>
    </xf>
    <xf numFmtId="164" fontId="18" fillId="0" borderId="0" xfId="0" applyNumberFormat="1" applyFont="1" applyAlignment="1">
      <alignment vertical="center"/>
    </xf>
    <xf numFmtId="3" fontId="18" fillId="0" borderId="0" xfId="0" applyNumberFormat="1" applyFont="1" applyAlignment="1">
      <alignment vertical="center"/>
    </xf>
    <xf numFmtId="0" fontId="14" fillId="7" borderId="55" xfId="0" applyFont="1" applyFill="1" applyBorder="1" applyAlignment="1">
      <alignment horizontal="center" vertical="center"/>
    </xf>
    <xf numFmtId="0" fontId="14" fillId="7" borderId="55" xfId="0" applyFont="1" applyFill="1" applyBorder="1" applyAlignment="1">
      <alignment vertical="center" wrapText="1"/>
    </xf>
    <xf numFmtId="164" fontId="10" fillId="11" borderId="55" xfId="1" applyNumberFormat="1" applyFont="1" applyFill="1" applyBorder="1" applyAlignment="1">
      <alignment horizontal="right" vertical="center"/>
    </xf>
    <xf numFmtId="166" fontId="10" fillId="11" borderId="55" xfId="0" applyNumberFormat="1" applyFont="1" applyFill="1" applyBorder="1" applyAlignment="1">
      <alignment horizontal="right" vertical="center"/>
    </xf>
    <xf numFmtId="164" fontId="10" fillId="8" borderId="55" xfId="1" applyNumberFormat="1" applyFont="1" applyFill="1" applyBorder="1" applyAlignment="1">
      <alignment horizontal="right" vertical="center"/>
    </xf>
    <xf numFmtId="166" fontId="10" fillId="8" borderId="55" xfId="0" applyNumberFormat="1" applyFont="1" applyFill="1" applyBorder="1" applyAlignment="1">
      <alignment horizontal="right" vertical="center"/>
    </xf>
    <xf numFmtId="164" fontId="10" fillId="12" borderId="55" xfId="1" applyNumberFormat="1" applyFont="1" applyFill="1" applyBorder="1" applyAlignment="1">
      <alignment horizontal="right" vertical="center"/>
    </xf>
    <xf numFmtId="164" fontId="10" fillId="13" borderId="55" xfId="1" applyNumberFormat="1" applyFont="1" applyFill="1" applyBorder="1" applyAlignment="1">
      <alignment vertical="center"/>
    </xf>
    <xf numFmtId="166" fontId="14" fillId="13" borderId="55" xfId="0" applyNumberFormat="1" applyFont="1" applyFill="1" applyBorder="1" applyAlignment="1">
      <alignment vertical="center"/>
    </xf>
    <xf numFmtId="3" fontId="4" fillId="0" borderId="0" xfId="0" applyNumberFormat="1" applyFont="1" applyAlignment="1">
      <alignment vertical="center"/>
    </xf>
    <xf numFmtId="164" fontId="9" fillId="11" borderId="55" xfId="1" applyNumberFormat="1" applyFont="1" applyFill="1" applyBorder="1" applyAlignment="1">
      <alignment horizontal="right" vertical="center"/>
    </xf>
    <xf numFmtId="166" fontId="9" fillId="11" borderId="55" xfId="0" applyNumberFormat="1" applyFont="1" applyFill="1" applyBorder="1" applyAlignment="1">
      <alignment horizontal="right" vertical="center"/>
    </xf>
    <xf numFmtId="164" fontId="9" fillId="8" borderId="55" xfId="1" applyNumberFormat="1" applyFont="1" applyFill="1" applyBorder="1" applyAlignment="1">
      <alignment horizontal="right" vertical="center"/>
    </xf>
    <xf numFmtId="166" fontId="9" fillId="8" borderId="55" xfId="0" applyNumberFormat="1" applyFont="1" applyFill="1" applyBorder="1" applyAlignment="1">
      <alignment horizontal="right" vertical="center"/>
    </xf>
    <xf numFmtId="164" fontId="9" fillId="12" borderId="55" xfId="1" applyNumberFormat="1" applyFont="1" applyFill="1" applyBorder="1" applyAlignment="1">
      <alignment horizontal="right" vertical="center"/>
    </xf>
    <xf numFmtId="0" fontId="17" fillId="7" borderId="55" xfId="0" applyFont="1" applyFill="1" applyBorder="1" applyAlignment="1">
      <alignment horizontal="center" vertical="center"/>
    </xf>
    <xf numFmtId="0" fontId="17" fillId="7" borderId="55" xfId="0" applyFont="1" applyFill="1" applyBorder="1" applyAlignment="1">
      <alignment vertical="center" wrapText="1"/>
    </xf>
    <xf numFmtId="164" fontId="9" fillId="13" borderId="55" xfId="1" applyNumberFormat="1" applyFont="1" applyFill="1" applyBorder="1" applyAlignment="1">
      <alignment vertical="center"/>
    </xf>
    <xf numFmtId="166" fontId="17" fillId="13" borderId="55" xfId="0" applyNumberFormat="1" applyFont="1" applyFill="1" applyBorder="1" applyAlignment="1">
      <alignment vertical="center"/>
    </xf>
    <xf numFmtId="164" fontId="5" fillId="6" borderId="15" xfId="1" applyNumberFormat="1" applyFont="1" applyFill="1" applyBorder="1" applyAlignment="1">
      <alignment horizontal="center" vertical="center" wrapText="1"/>
    </xf>
    <xf numFmtId="0" fontId="5" fillId="6" borderId="38" xfId="0" applyFont="1" applyFill="1" applyBorder="1" applyAlignment="1">
      <alignment horizontal="center" vertical="center" wrapText="1"/>
    </xf>
    <xf numFmtId="164" fontId="5" fillId="6" borderId="0" xfId="1" applyNumberFormat="1" applyFont="1" applyFill="1" applyBorder="1" applyAlignment="1">
      <alignment horizontal="center" vertical="center" wrapText="1"/>
    </xf>
    <xf numFmtId="0" fontId="4" fillId="2" borderId="55" xfId="0" applyFont="1" applyFill="1" applyBorder="1" applyAlignment="1">
      <alignment horizontal="center" vertical="center"/>
    </xf>
    <xf numFmtId="0" fontId="10" fillId="7" borderId="55" xfId="0" applyFont="1" applyFill="1" applyBorder="1" applyAlignment="1">
      <alignment vertical="center"/>
    </xf>
    <xf numFmtId="164" fontId="10" fillId="8" borderId="55" xfId="1" applyNumberFormat="1" applyFont="1" applyFill="1" applyBorder="1" applyAlignment="1">
      <alignment vertical="center"/>
    </xf>
    <xf numFmtId="166" fontId="10" fillId="8" borderId="55" xfId="0" applyNumberFormat="1" applyFont="1" applyFill="1" applyBorder="1" applyAlignment="1">
      <alignment vertical="center"/>
    </xf>
    <xf numFmtId="164" fontId="4" fillId="9" borderId="55" xfId="1" applyNumberFormat="1" applyFont="1" applyFill="1" applyBorder="1" applyAlignment="1">
      <alignment vertical="center"/>
    </xf>
    <xf numFmtId="166" fontId="14" fillId="9" borderId="55" xfId="0" applyNumberFormat="1" applyFont="1" applyFill="1" applyBorder="1" applyAlignment="1">
      <alignment vertical="center"/>
    </xf>
    <xf numFmtId="9" fontId="4" fillId="0" borderId="0" xfId="2" applyFont="1" applyAlignment="1">
      <alignment vertical="center"/>
    </xf>
    <xf numFmtId="43" fontId="4" fillId="0" borderId="0" xfId="0" applyNumberFormat="1" applyFont="1" applyAlignment="1">
      <alignment vertical="center"/>
    </xf>
    <xf numFmtId="164" fontId="10" fillId="4" borderId="55" xfId="1" applyNumberFormat="1" applyFont="1" applyFill="1" applyBorder="1" applyAlignment="1">
      <alignment vertical="center"/>
    </xf>
    <xf numFmtId="166" fontId="10" fillId="4" borderId="55" xfId="0" applyNumberFormat="1" applyFont="1" applyFill="1" applyBorder="1" applyAlignment="1">
      <alignment vertical="center"/>
    </xf>
    <xf numFmtId="164" fontId="4" fillId="10" borderId="55" xfId="1" applyNumberFormat="1" applyFont="1" applyFill="1" applyBorder="1" applyAlignment="1">
      <alignment vertical="center"/>
    </xf>
    <xf numFmtId="166" fontId="14" fillId="10" borderId="55" xfId="0" applyNumberFormat="1" applyFont="1" applyFill="1" applyBorder="1" applyAlignment="1">
      <alignment vertical="center"/>
    </xf>
    <xf numFmtId="164" fontId="14" fillId="8" borderId="55" xfId="1" applyNumberFormat="1" applyFont="1" applyFill="1" applyBorder="1" applyAlignment="1">
      <alignment vertical="center"/>
    </xf>
    <xf numFmtId="164" fontId="10" fillId="8" borderId="55" xfId="1" quotePrefix="1" applyNumberFormat="1" applyFont="1" applyFill="1" applyBorder="1" applyAlignment="1">
      <alignment vertical="center"/>
    </xf>
    <xf numFmtId="0" fontId="14" fillId="7" borderId="55" xfId="0" applyFont="1" applyFill="1" applyBorder="1" applyAlignment="1">
      <alignment vertical="center"/>
    </xf>
    <xf numFmtId="9" fontId="6" fillId="0" borderId="0" xfId="2" applyFont="1" applyFill="1" applyBorder="1" applyAlignment="1">
      <alignment vertical="center"/>
    </xf>
    <xf numFmtId="0" fontId="6" fillId="2" borderId="55" xfId="0" applyFont="1" applyFill="1" applyBorder="1" applyAlignment="1">
      <alignment vertical="center"/>
    </xf>
    <xf numFmtId="3" fontId="9" fillId="8" borderId="55" xfId="0" applyNumberFormat="1" applyFont="1" applyFill="1" applyBorder="1" applyAlignment="1">
      <alignment vertical="center"/>
    </xf>
    <xf numFmtId="166" fontId="9" fillId="8" borderId="55" xfId="0" applyNumberFormat="1" applyFont="1" applyFill="1" applyBorder="1" applyAlignment="1">
      <alignment vertical="center"/>
    </xf>
    <xf numFmtId="3" fontId="6" fillId="9" borderId="55" xfId="0" applyNumberFormat="1" applyFont="1" applyFill="1" applyBorder="1" applyAlignment="1">
      <alignment vertical="center"/>
    </xf>
    <xf numFmtId="166" fontId="17" fillId="9" borderId="55" xfId="0" applyNumberFormat="1" applyFont="1" applyFill="1" applyBorder="1" applyAlignment="1">
      <alignment vertical="center"/>
    </xf>
    <xf numFmtId="0" fontId="4" fillId="2" borderId="25" xfId="0" applyFont="1" applyFill="1" applyBorder="1" applyAlignment="1">
      <alignment horizontal="center" vertical="center"/>
    </xf>
    <xf numFmtId="0" fontId="10" fillId="7" borderId="11" xfId="0" applyFont="1" applyFill="1" applyBorder="1" applyAlignment="1">
      <alignment vertical="center"/>
    </xf>
    <xf numFmtId="164" fontId="10" fillId="8" borderId="1" xfId="1" applyNumberFormat="1" applyFont="1" applyFill="1" applyBorder="1" applyAlignment="1">
      <alignment vertical="center"/>
    </xf>
    <xf numFmtId="166" fontId="10" fillId="8" borderId="1" xfId="0" applyNumberFormat="1" applyFont="1" applyFill="1" applyBorder="1" applyAlignment="1">
      <alignment vertical="center"/>
    </xf>
    <xf numFmtId="3" fontId="4" fillId="9" borderId="1" xfId="0" applyNumberFormat="1" applyFont="1" applyFill="1" applyBorder="1" applyAlignment="1">
      <alignment vertical="center"/>
    </xf>
    <xf numFmtId="166" fontId="14" fillId="9" borderId="1" xfId="0" applyNumberFormat="1" applyFont="1" applyFill="1" applyBorder="1" applyAlignment="1">
      <alignment vertical="center"/>
    </xf>
    <xf numFmtId="166" fontId="4" fillId="0" borderId="0" xfId="2" applyNumberFormat="1" applyFont="1" applyAlignment="1">
      <alignment vertical="center"/>
    </xf>
    <xf numFmtId="10" fontId="4" fillId="0" borderId="0" xfId="0" applyNumberFormat="1" applyFont="1" applyAlignment="1">
      <alignment vertical="center"/>
    </xf>
    <xf numFmtId="164" fontId="10" fillId="4" borderId="1" xfId="1" applyNumberFormat="1" applyFont="1" applyFill="1" applyBorder="1" applyAlignment="1">
      <alignment vertical="center"/>
    </xf>
    <xf numFmtId="166" fontId="10" fillId="4" borderId="1" xfId="0" applyNumberFormat="1" applyFont="1" applyFill="1" applyBorder="1" applyAlignment="1">
      <alignment vertical="center"/>
    </xf>
    <xf numFmtId="3" fontId="4" fillId="10" borderId="1" xfId="0" applyNumberFormat="1" applyFont="1" applyFill="1" applyBorder="1" applyAlignment="1">
      <alignment vertical="center"/>
    </xf>
    <xf numFmtId="166" fontId="14" fillId="10" borderId="1" xfId="0" applyNumberFormat="1" applyFont="1" applyFill="1" applyBorder="1" applyAlignment="1">
      <alignment vertical="center"/>
    </xf>
    <xf numFmtId="164" fontId="14" fillId="8" borderId="1" xfId="1" applyNumberFormat="1" applyFont="1" applyFill="1" applyBorder="1" applyAlignment="1">
      <alignment vertical="center"/>
    </xf>
    <xf numFmtId="164" fontId="10" fillId="8" borderId="1" xfId="1" quotePrefix="1" applyNumberFormat="1" applyFont="1" applyFill="1" applyBorder="1" applyAlignment="1">
      <alignment vertical="center"/>
    </xf>
    <xf numFmtId="0" fontId="10" fillId="7" borderId="26" xfId="0" applyFont="1" applyFill="1" applyBorder="1" applyAlignment="1">
      <alignment vertical="center"/>
    </xf>
    <xf numFmtId="164" fontId="10" fillId="8" borderId="11" xfId="1" applyNumberFormat="1" applyFont="1" applyFill="1" applyBorder="1" applyAlignment="1">
      <alignment vertical="center"/>
    </xf>
    <xf numFmtId="164" fontId="10" fillId="8" borderId="13" xfId="1" applyNumberFormat="1" applyFont="1" applyFill="1" applyBorder="1" applyAlignment="1">
      <alignment vertical="center"/>
    </xf>
    <xf numFmtId="166" fontId="10" fillId="8" borderId="13" xfId="0" applyNumberFormat="1" applyFont="1" applyFill="1" applyBorder="1" applyAlignment="1">
      <alignment vertical="center"/>
    </xf>
    <xf numFmtId="3" fontId="4" fillId="9" borderId="13" xfId="0" applyNumberFormat="1" applyFont="1" applyFill="1" applyBorder="1" applyAlignment="1">
      <alignment vertical="center"/>
    </xf>
    <xf numFmtId="166" fontId="14" fillId="9" borderId="13" xfId="0" applyNumberFormat="1" applyFont="1" applyFill="1" applyBorder="1" applyAlignment="1">
      <alignment vertical="center"/>
    </xf>
    <xf numFmtId="164" fontId="10" fillId="8" borderId="25" xfId="1" applyNumberFormat="1" applyFont="1" applyFill="1" applyBorder="1" applyAlignment="1">
      <alignment vertical="center"/>
    </xf>
    <xf numFmtId="0" fontId="14" fillId="7" borderId="26" xfId="0" applyFont="1" applyFill="1" applyBorder="1" applyAlignment="1">
      <alignment vertical="center"/>
    </xf>
    <xf numFmtId="0" fontId="4" fillId="2" borderId="12" xfId="0" applyFont="1" applyFill="1" applyBorder="1" applyAlignment="1">
      <alignment horizontal="center" vertical="center"/>
    </xf>
    <xf numFmtId="0" fontId="4" fillId="2" borderId="52" xfId="0" applyFont="1" applyFill="1" applyBorder="1" applyAlignment="1">
      <alignment horizontal="center" vertical="center"/>
    </xf>
    <xf numFmtId="0" fontId="6" fillId="2" borderId="52" xfId="0" applyFont="1" applyFill="1" applyBorder="1" applyAlignment="1">
      <alignment vertical="center"/>
    </xf>
    <xf numFmtId="3" fontId="9" fillId="8" borderId="52" xfId="0" applyNumberFormat="1" applyFont="1" applyFill="1" applyBorder="1" applyAlignment="1">
      <alignment vertical="center"/>
    </xf>
    <xf numFmtId="166" fontId="9" fillId="8" borderId="53" xfId="0" applyNumberFormat="1" applyFont="1" applyFill="1" applyBorder="1" applyAlignment="1">
      <alignment vertical="center"/>
    </xf>
    <xf numFmtId="3" fontId="9" fillId="8" borderId="53" xfId="0" applyNumberFormat="1" applyFont="1" applyFill="1" applyBorder="1" applyAlignment="1">
      <alignment vertical="center"/>
    </xf>
    <xf numFmtId="3" fontId="6" fillId="9" borderId="53" xfId="0" applyNumberFormat="1" applyFont="1" applyFill="1" applyBorder="1" applyAlignment="1">
      <alignment vertical="center"/>
    </xf>
    <xf numFmtId="166" fontId="17" fillId="9" borderId="53" xfId="0" applyNumberFormat="1" applyFont="1" applyFill="1" applyBorder="1" applyAlignment="1">
      <alignment vertical="center"/>
    </xf>
    <xf numFmtId="3" fontId="0" fillId="0" borderId="0" xfId="0" applyNumberFormat="1"/>
    <xf numFmtId="164" fontId="0" fillId="0" borderId="0" xfId="0" applyNumberFormat="1"/>
    <xf numFmtId="0" fontId="38" fillId="0" borderId="0" xfId="0" applyFont="1" applyBorder="1" applyAlignment="1">
      <alignment horizontal="left" vertical="center"/>
    </xf>
    <xf numFmtId="0" fontId="7" fillId="0" borderId="0" xfId="0" applyFont="1" applyBorder="1" applyAlignment="1">
      <alignment horizontal="left"/>
    </xf>
    <xf numFmtId="0" fontId="7" fillId="0" borderId="0" xfId="0" applyFont="1" applyBorder="1" applyAlignment="1">
      <alignment horizontal="left" vertical="center"/>
    </xf>
    <xf numFmtId="0" fontId="13" fillId="3" borderId="24" xfId="0" applyFont="1" applyFill="1" applyBorder="1" applyAlignment="1">
      <alignment horizontal="center" vertical="center" wrapText="1"/>
    </xf>
    <xf numFmtId="0" fontId="13" fillId="3" borderId="0" xfId="0" applyFont="1" applyFill="1" applyAlignment="1">
      <alignment horizontal="center" vertical="center"/>
    </xf>
    <xf numFmtId="0" fontId="40" fillId="5" borderId="0" xfId="9" applyFont="1" applyFill="1"/>
    <xf numFmtId="0" fontId="40" fillId="5" borderId="0" xfId="9" applyFont="1" applyFill="1" applyAlignment="1">
      <alignment horizontal="left"/>
    </xf>
    <xf numFmtId="0" fontId="31" fillId="0" borderId="5" xfId="0" applyFont="1" applyBorder="1" applyAlignment="1">
      <alignment horizontal="center" vertical="center"/>
    </xf>
    <xf numFmtId="0" fontId="31" fillId="0" borderId="0" xfId="0" applyFont="1" applyAlignment="1">
      <alignment horizontal="center" vertical="center"/>
    </xf>
    <xf numFmtId="0" fontId="31" fillId="0" borderId="6" xfId="0" applyFont="1" applyBorder="1" applyAlignment="1">
      <alignment horizontal="center" vertical="center"/>
    </xf>
    <xf numFmtId="0" fontId="33" fillId="0" borderId="5" xfId="0" applyFont="1" applyBorder="1" applyAlignment="1">
      <alignment horizontal="center" vertical="center"/>
    </xf>
    <xf numFmtId="0" fontId="33" fillId="0" borderId="0" xfId="0" applyFont="1" applyAlignment="1">
      <alignment horizontal="center" vertical="center"/>
    </xf>
    <xf numFmtId="0" fontId="33" fillId="0" borderId="6" xfId="0" applyFont="1" applyBorder="1" applyAlignment="1">
      <alignment horizontal="center" vertical="center"/>
    </xf>
    <xf numFmtId="0" fontId="3" fillId="0" borderId="8" xfId="0" applyFont="1" applyBorder="1" applyAlignment="1">
      <alignment horizontal="center" vertical="center"/>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0" xfId="0" applyFont="1" applyAlignment="1">
      <alignment horizontal="center" vertical="center" wrapText="1"/>
    </xf>
    <xf numFmtId="0" fontId="32" fillId="0" borderId="6" xfId="0" applyFont="1" applyBorder="1" applyAlignment="1">
      <alignment horizontal="center" vertical="center" wrapText="1"/>
    </xf>
    <xf numFmtId="0" fontId="2" fillId="0" borderId="0" xfId="0" applyFont="1" applyAlignment="1">
      <alignment horizontal="center" vertical="center" wrapText="1"/>
    </xf>
    <xf numFmtId="0" fontId="34" fillId="14" borderId="0" xfId="0" applyFont="1" applyFill="1" applyAlignment="1">
      <alignment horizontal="left" vertical="center"/>
    </xf>
    <xf numFmtId="0" fontId="34" fillId="14" borderId="44" xfId="0" applyFont="1" applyFill="1" applyBorder="1" applyAlignment="1">
      <alignment horizontal="left" vertical="center" wrapText="1"/>
    </xf>
    <xf numFmtId="0" fontId="34" fillId="2" borderId="47" xfId="0" applyFont="1" applyFill="1" applyBorder="1" applyAlignment="1">
      <alignment horizontal="left" vertical="center" wrapText="1"/>
    </xf>
    <xf numFmtId="0" fontId="13" fillId="3" borderId="0" xfId="0" applyFont="1" applyFill="1" applyAlignment="1">
      <alignment horizontal="left" vertical="top"/>
    </xf>
    <xf numFmtId="0" fontId="34" fillId="14" borderId="47" xfId="0" applyFont="1" applyFill="1" applyBorder="1" applyAlignment="1">
      <alignment horizontal="left" vertical="center" wrapText="1"/>
    </xf>
    <xf numFmtId="0" fontId="34" fillId="2" borderId="0" xfId="0" applyFont="1" applyFill="1" applyAlignment="1">
      <alignment horizontal="left" vertical="center" wrapText="1"/>
    </xf>
    <xf numFmtId="0" fontId="4" fillId="2" borderId="15" xfId="0"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 fillId="2" borderId="50" xfId="0" applyFont="1" applyFill="1" applyBorder="1" applyAlignment="1">
      <alignment horizontal="center" vertical="center" wrapText="1"/>
    </xf>
    <xf numFmtId="0" fontId="7" fillId="0" borderId="37" xfId="0" applyFont="1" applyBorder="1" applyAlignment="1">
      <alignment horizontal="left"/>
    </xf>
    <xf numFmtId="0" fontId="5" fillId="6" borderId="27" xfId="0" applyFont="1" applyFill="1" applyBorder="1" applyAlignment="1">
      <alignment horizontal="center" vertical="center"/>
    </xf>
    <xf numFmtId="0" fontId="5" fillId="6" borderId="20" xfId="0" applyFont="1" applyFill="1" applyBorder="1" applyAlignment="1">
      <alignment horizontal="center" vertical="center"/>
    </xf>
    <xf numFmtId="0" fontId="7" fillId="0" borderId="0" xfId="0" applyFont="1" applyAlignment="1">
      <alignment horizontal="left"/>
    </xf>
    <xf numFmtId="0" fontId="5" fillId="6" borderId="28" xfId="0" applyFont="1" applyFill="1" applyBorder="1" applyAlignment="1">
      <alignment horizontal="center" vertical="center"/>
    </xf>
    <xf numFmtId="0" fontId="5" fillId="6" borderId="18" xfId="0" applyFont="1" applyFill="1" applyBorder="1" applyAlignment="1">
      <alignment horizontal="center" vertical="center"/>
    </xf>
    <xf numFmtId="0" fontId="5" fillId="6" borderId="19" xfId="0" applyFont="1" applyFill="1" applyBorder="1" applyAlignment="1">
      <alignment horizontal="center" vertical="center"/>
    </xf>
    <xf numFmtId="0" fontId="5" fillId="6" borderId="16" xfId="0" applyFont="1" applyFill="1" applyBorder="1" applyAlignment="1">
      <alignment horizontal="center" vertical="center"/>
    </xf>
    <xf numFmtId="0" fontId="5" fillId="6" borderId="17" xfId="0" applyFont="1" applyFill="1" applyBorder="1" applyAlignment="1">
      <alignment horizontal="center" vertical="center"/>
    </xf>
    <xf numFmtId="0" fontId="5" fillId="6" borderId="22" xfId="0" applyFont="1" applyFill="1" applyBorder="1" applyAlignment="1">
      <alignment horizontal="center" vertical="center"/>
    </xf>
    <xf numFmtId="0" fontId="5" fillId="6" borderId="23" xfId="0" applyFont="1" applyFill="1" applyBorder="1" applyAlignment="1">
      <alignment horizontal="center" vertical="center"/>
    </xf>
    <xf numFmtId="0" fontId="5" fillId="6" borderId="31" xfId="0" applyFont="1" applyFill="1" applyBorder="1" applyAlignment="1">
      <alignment horizontal="center" vertical="center"/>
    </xf>
    <xf numFmtId="0" fontId="5" fillId="6" borderId="30" xfId="0" applyFont="1" applyFill="1" applyBorder="1" applyAlignment="1">
      <alignment horizontal="center" vertical="center"/>
    </xf>
    <xf numFmtId="0" fontId="5" fillId="6" borderId="16" xfId="0" applyFont="1" applyFill="1" applyBorder="1" applyAlignment="1">
      <alignment horizontal="center" vertical="center" wrapText="1"/>
    </xf>
    <xf numFmtId="0" fontId="5" fillId="6" borderId="22" xfId="0" applyFont="1" applyFill="1" applyBorder="1" applyAlignment="1">
      <alignment horizontal="center" vertical="center" wrapText="1"/>
    </xf>
    <xf numFmtId="0" fontId="5" fillId="6" borderId="32" xfId="0" applyFont="1" applyFill="1" applyBorder="1" applyAlignment="1">
      <alignment horizontal="center" vertical="center"/>
    </xf>
    <xf numFmtId="0" fontId="5" fillId="6" borderId="29" xfId="0" applyFont="1" applyFill="1" applyBorder="1" applyAlignment="1">
      <alignment horizontal="center" vertical="center" wrapText="1"/>
    </xf>
    <xf numFmtId="0" fontId="5" fillId="6" borderId="21" xfId="0" applyFont="1" applyFill="1" applyBorder="1" applyAlignment="1">
      <alignment horizontal="center" vertical="center" wrapText="1"/>
    </xf>
    <xf numFmtId="0" fontId="5" fillId="6" borderId="23" xfId="0" applyFont="1" applyFill="1" applyBorder="1" applyAlignment="1">
      <alignment horizontal="center" vertical="center" wrapText="1"/>
    </xf>
    <xf numFmtId="0" fontId="5" fillId="6" borderId="30" xfId="0" applyFont="1" applyFill="1" applyBorder="1" applyAlignment="1">
      <alignment horizontal="center" vertical="center" wrapText="1"/>
    </xf>
    <xf numFmtId="0" fontId="5" fillId="6" borderId="0" xfId="0" applyFont="1" applyFill="1" applyAlignment="1">
      <alignment horizontal="center" vertical="center" wrapText="1"/>
    </xf>
    <xf numFmtId="0" fontId="5" fillId="6" borderId="36" xfId="0" applyFont="1" applyFill="1" applyBorder="1" applyAlignment="1">
      <alignment horizontal="center" vertical="center" wrapText="1"/>
    </xf>
    <xf numFmtId="0" fontId="5" fillId="6" borderId="15" xfId="0" applyFont="1" applyFill="1" applyBorder="1" applyAlignment="1">
      <alignment horizontal="center" vertical="center"/>
    </xf>
    <xf numFmtId="0" fontId="5" fillId="6" borderId="41" xfId="0" applyFont="1" applyFill="1" applyBorder="1" applyAlignment="1">
      <alignment horizontal="center" vertical="center"/>
    </xf>
    <xf numFmtId="0" fontId="5" fillId="6" borderId="38" xfId="0" applyFont="1" applyFill="1" applyBorder="1" applyAlignment="1">
      <alignment horizontal="center" vertical="center"/>
    </xf>
    <xf numFmtId="0" fontId="5" fillId="6" borderId="39" xfId="0" applyFont="1" applyFill="1" applyBorder="1" applyAlignment="1">
      <alignment horizontal="center" vertical="center"/>
    </xf>
    <xf numFmtId="0" fontId="5" fillId="6" borderId="40" xfId="0" applyFont="1" applyFill="1" applyBorder="1" applyAlignment="1">
      <alignment horizontal="center" vertical="center"/>
    </xf>
    <xf numFmtId="0" fontId="5" fillId="6" borderId="17" xfId="0" applyFont="1" applyFill="1" applyBorder="1" applyAlignment="1">
      <alignment horizontal="center" vertical="center" wrapText="1"/>
    </xf>
    <xf numFmtId="0" fontId="5" fillId="6" borderId="31" xfId="0" applyFont="1" applyFill="1" applyBorder="1" applyAlignment="1">
      <alignment horizontal="center" vertical="center" wrapText="1"/>
    </xf>
    <xf numFmtId="164" fontId="5" fillId="6" borderId="15" xfId="1" applyNumberFormat="1" applyFont="1" applyFill="1" applyBorder="1" applyAlignment="1">
      <alignment horizontal="center" vertical="center" wrapText="1"/>
    </xf>
    <xf numFmtId="164" fontId="5" fillId="6" borderId="41" xfId="1" applyNumberFormat="1" applyFont="1" applyFill="1" applyBorder="1" applyAlignment="1">
      <alignment horizontal="center" vertical="center" wrapText="1"/>
    </xf>
    <xf numFmtId="164" fontId="5" fillId="6" borderId="42" xfId="1" applyNumberFormat="1" applyFont="1" applyFill="1" applyBorder="1" applyAlignment="1">
      <alignment horizontal="center" vertical="center" wrapText="1"/>
    </xf>
    <xf numFmtId="0" fontId="38" fillId="0" borderId="37" xfId="0" applyFont="1" applyBorder="1" applyAlignment="1">
      <alignment horizontal="left" vertical="center"/>
    </xf>
    <xf numFmtId="0" fontId="16" fillId="0" borderId="0" xfId="0" applyFont="1" applyAlignment="1">
      <alignment horizontal="left" vertical="center"/>
    </xf>
    <xf numFmtId="0" fontId="13" fillId="3" borderId="27" xfId="0" applyFont="1" applyFill="1" applyBorder="1" applyAlignment="1">
      <alignment horizontal="center" vertical="center"/>
    </xf>
    <xf numFmtId="0" fontId="13" fillId="3" borderId="32" xfId="0" applyFont="1" applyFill="1" applyBorder="1" applyAlignment="1">
      <alignment horizontal="center" vertical="center"/>
    </xf>
    <xf numFmtId="0" fontId="13" fillId="3" borderId="0" xfId="8" applyFont="1" applyFill="1" applyBorder="1" applyAlignment="1">
      <alignment horizontal="center" vertical="center" wrapText="1"/>
    </xf>
    <xf numFmtId="0" fontId="13" fillId="3" borderId="44" xfId="8" applyFont="1" applyFill="1" applyBorder="1" applyAlignment="1">
      <alignment horizontal="center" vertical="center" wrapText="1"/>
    </xf>
    <xf numFmtId="0" fontId="13" fillId="3" borderId="38" xfId="8" applyFont="1" applyFill="1" applyBorder="1" applyAlignment="1">
      <alignment horizontal="center" vertical="center" wrapText="1"/>
    </xf>
    <xf numFmtId="0" fontId="13" fillId="3" borderId="39" xfId="8" applyFont="1" applyFill="1" applyBorder="1" applyAlignment="1">
      <alignment horizontal="center" vertical="center" wrapText="1"/>
    </xf>
    <xf numFmtId="0" fontId="13" fillId="3" borderId="40" xfId="8" applyFont="1" applyFill="1" applyBorder="1" applyAlignment="1">
      <alignment horizontal="center" vertical="center" wrapText="1"/>
    </xf>
    <xf numFmtId="0" fontId="7" fillId="0" borderId="37" xfId="0" applyFont="1" applyBorder="1" applyAlignment="1">
      <alignment horizontal="left" vertical="center"/>
    </xf>
    <xf numFmtId="0" fontId="13" fillId="3" borderId="15" xfId="0" applyFont="1" applyFill="1" applyBorder="1" applyAlignment="1">
      <alignment horizontal="center" vertical="center"/>
    </xf>
    <xf numFmtId="0" fontId="13" fillId="3" borderId="43" xfId="0" applyFont="1" applyFill="1" applyBorder="1" applyAlignment="1">
      <alignment horizontal="center" vertical="center"/>
    </xf>
    <xf numFmtId="0" fontId="13" fillId="3" borderId="41" xfId="0" applyFont="1" applyFill="1" applyBorder="1" applyAlignment="1">
      <alignment horizontal="center" vertical="center"/>
    </xf>
    <xf numFmtId="0" fontId="7" fillId="0" borderId="49" xfId="0" applyFont="1" applyBorder="1" applyAlignment="1">
      <alignment horizontal="left" wrapText="1"/>
    </xf>
    <xf numFmtId="0" fontId="7" fillId="0" borderId="49" xfId="0" applyFont="1" applyBorder="1" applyAlignment="1">
      <alignment horizontal="left"/>
    </xf>
    <xf numFmtId="0" fontId="36" fillId="0" borderId="0" xfId="0" applyFont="1" applyAlignment="1">
      <alignment horizontal="left" vertical="top"/>
    </xf>
    <xf numFmtId="0" fontId="37" fillId="0" borderId="0" xfId="0" applyFont="1" applyAlignment="1">
      <alignment horizontal="left" vertical="top" wrapText="1"/>
    </xf>
    <xf numFmtId="0" fontId="27" fillId="6" borderId="15" xfId="0" applyFont="1" applyFill="1" applyBorder="1" applyAlignment="1">
      <alignment horizontal="center" vertical="center"/>
    </xf>
    <xf numFmtId="0" fontId="27" fillId="6" borderId="41" xfId="0" applyFont="1" applyFill="1" applyBorder="1" applyAlignment="1">
      <alignment horizontal="center" vertical="center"/>
    </xf>
    <xf numFmtId="0" fontId="27" fillId="6" borderId="38" xfId="0" applyFont="1" applyFill="1" applyBorder="1" applyAlignment="1">
      <alignment horizontal="center" vertical="center"/>
    </xf>
    <xf numFmtId="0" fontId="27" fillId="6" borderId="39" xfId="0" applyFont="1" applyFill="1" applyBorder="1" applyAlignment="1">
      <alignment horizontal="center" vertical="center"/>
    </xf>
    <xf numFmtId="0" fontId="27" fillId="6" borderId="40" xfId="0" applyFont="1" applyFill="1" applyBorder="1" applyAlignment="1">
      <alignment horizontal="center" vertical="center"/>
    </xf>
    <xf numFmtId="0" fontId="27" fillId="6" borderId="16" xfId="0" applyFont="1" applyFill="1" applyBorder="1" applyAlignment="1">
      <alignment horizontal="center" vertical="center" wrapText="1"/>
    </xf>
    <xf numFmtId="0" fontId="27" fillId="6" borderId="22" xfId="0" applyFont="1" applyFill="1" applyBorder="1" applyAlignment="1">
      <alignment horizontal="center" vertical="center" wrapText="1"/>
    </xf>
    <xf numFmtId="0" fontId="27" fillId="6" borderId="29" xfId="0" applyFont="1" applyFill="1" applyBorder="1" applyAlignment="1">
      <alignment horizontal="center" vertical="center" wrapText="1"/>
    </xf>
    <xf numFmtId="0" fontId="27" fillId="6" borderId="21" xfId="0" applyFont="1" applyFill="1" applyBorder="1" applyAlignment="1">
      <alignment horizontal="center" vertical="center" wrapText="1"/>
    </xf>
    <xf numFmtId="0" fontId="27" fillId="6" borderId="23" xfId="0" applyFont="1" applyFill="1" applyBorder="1" applyAlignment="1">
      <alignment horizontal="center" vertical="center" wrapText="1"/>
    </xf>
    <xf numFmtId="0" fontId="27" fillId="6" borderId="30" xfId="0" applyFont="1" applyFill="1" applyBorder="1" applyAlignment="1">
      <alignment horizontal="center" vertical="center" wrapText="1"/>
    </xf>
    <xf numFmtId="0" fontId="27" fillId="6" borderId="17" xfId="0" applyFont="1" applyFill="1" applyBorder="1" applyAlignment="1">
      <alignment horizontal="center" vertical="center" wrapText="1"/>
    </xf>
    <xf numFmtId="0" fontId="27" fillId="6" borderId="0" xfId="0" applyFont="1" applyFill="1" applyAlignment="1">
      <alignment horizontal="center" vertical="center" wrapText="1"/>
    </xf>
    <xf numFmtId="0" fontId="27" fillId="6" borderId="31" xfId="0" applyFont="1" applyFill="1" applyBorder="1" applyAlignment="1">
      <alignment horizontal="center" vertical="center" wrapText="1"/>
    </xf>
    <xf numFmtId="164" fontId="27" fillId="6" borderId="15" xfId="1" applyNumberFormat="1" applyFont="1" applyFill="1" applyBorder="1" applyAlignment="1">
      <alignment horizontal="center" vertical="center" wrapText="1"/>
    </xf>
    <xf numFmtId="164" fontId="27" fillId="6" borderId="41" xfId="1" applyNumberFormat="1" applyFont="1" applyFill="1" applyBorder="1" applyAlignment="1">
      <alignment horizontal="center" vertical="center" wrapText="1"/>
    </xf>
    <xf numFmtId="164" fontId="27" fillId="6" borderId="42" xfId="1" applyNumberFormat="1" applyFont="1" applyFill="1" applyBorder="1" applyAlignment="1">
      <alignment horizontal="center" vertical="center" wrapText="1"/>
    </xf>
    <xf numFmtId="0" fontId="27" fillId="6" borderId="36" xfId="0" applyFont="1" applyFill="1" applyBorder="1" applyAlignment="1">
      <alignment horizontal="center" vertical="center" wrapText="1"/>
    </xf>
    <xf numFmtId="0" fontId="27" fillId="6" borderId="27" xfId="0" applyFont="1" applyFill="1" applyBorder="1" applyAlignment="1">
      <alignment horizontal="center" vertical="center"/>
    </xf>
    <xf numFmtId="0" fontId="27" fillId="6" borderId="20" xfId="0" applyFont="1" applyFill="1" applyBorder="1" applyAlignment="1">
      <alignment horizontal="center" vertical="center"/>
    </xf>
    <xf numFmtId="0" fontId="27" fillId="6" borderId="32" xfId="0" applyFont="1" applyFill="1" applyBorder="1" applyAlignment="1">
      <alignment horizontal="center" vertical="center"/>
    </xf>
  </cellXfs>
  <cellStyles count="10">
    <cellStyle name="Comma" xfId="1" builtinId="3"/>
    <cellStyle name="Comma 10" xfId="3"/>
    <cellStyle name="Comma 74" xfId="6"/>
    <cellStyle name="Comma 75" xfId="7"/>
    <cellStyle name="Comma 79" xfId="5"/>
    <cellStyle name="Comma 98" xfId="4"/>
    <cellStyle name="Hyperlink" xfId="9" builtinId="8"/>
    <cellStyle name="Normal" xfId="0" builtinId="0"/>
    <cellStyle name="Normal 2" xfId="8"/>
    <cellStyle name="Percent" xfId="2" builtinId="5"/>
  </cellStyles>
  <dxfs count="0"/>
  <tableStyles count="0" defaultTableStyle="TableStyleMedium2" defaultPivotStyle="PivotStyleLight16"/>
  <colors>
    <mruColors>
      <color rgb="FF99CCFF"/>
      <color rgb="FFCCFFFF"/>
      <color rgb="FF33CC33"/>
      <color rgb="FF00CC00"/>
      <color rgb="FF009900"/>
      <color rgb="FF66FF66"/>
      <color rgb="FF29292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'1.GWP'!$C$7</c:f>
              <c:strCache>
                <c:ptCount val="1"/>
                <c:pt idx="0">
                  <c:v> Local General Insurance Business </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'1.GWP'!$D$5:$G$5</c:f>
              <c:strCache>
                <c:ptCount val="4"/>
                <c:pt idx="0">
                  <c:v>2020</c:v>
                </c:pt>
                <c:pt idx="1">
                  <c:v>2021</c:v>
                </c:pt>
                <c:pt idx="2">
                  <c:v>2022 (a)</c:v>
                </c:pt>
                <c:pt idx="3">
                  <c:v>2023 (b)</c:v>
                </c:pt>
              </c:strCache>
            </c:strRef>
          </c:cat>
          <c:val>
            <c:numRef>
              <c:f>'1.GWP'!$D$7:$G$7</c:f>
              <c:numCache>
                <c:formatCode>#,##0</c:formatCode>
                <c:ptCount val="4"/>
                <c:pt idx="0" formatCode="_(* #,##0_);_(* \(#,##0\);_(* &quot;-&quot;??_);_(@_)">
                  <c:v>26425558</c:v>
                </c:pt>
                <c:pt idx="1">
                  <c:v>27469458</c:v>
                </c:pt>
                <c:pt idx="2" formatCode="_(* #,##0_);_(* \(#,##0\);_(* &quot;-&quot;??_);_(@_)">
                  <c:v>33096770.807661995</c:v>
                </c:pt>
                <c:pt idx="3" formatCode="_(* #,##0_);_(* \(#,##0\);_(* &quot;-&quot;??_);_(@_)">
                  <c:v>40052370.295748994</c:v>
                </c:pt>
              </c:numCache>
            </c:numRef>
          </c:val>
          <c:extLst>
            <c:ext xmlns:c16="http://schemas.microsoft.com/office/drawing/2014/chart" uri="{C3380CC4-5D6E-409C-BE32-E72D297353CC}">
              <c16:uniqueId val="{00000000-16E5-45A0-A818-456FB829307D}"/>
            </c:ext>
          </c:extLst>
        </c:ser>
        <c:ser>
          <c:idx val="1"/>
          <c:order val="1"/>
          <c:tx>
            <c:strRef>
              <c:f>'1.GWP'!$C$16</c:f>
              <c:strCache>
                <c:ptCount val="1"/>
                <c:pt idx="0">
                  <c:v>Total GWP General Insurance Business </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'1.GWP'!$D$5:$G$5</c:f>
              <c:strCache>
                <c:ptCount val="4"/>
                <c:pt idx="0">
                  <c:v>2020</c:v>
                </c:pt>
                <c:pt idx="1">
                  <c:v>2021</c:v>
                </c:pt>
                <c:pt idx="2">
                  <c:v>2022 (a)</c:v>
                </c:pt>
                <c:pt idx="3">
                  <c:v>2023 (b)</c:v>
                </c:pt>
              </c:strCache>
            </c:strRef>
          </c:cat>
          <c:val>
            <c:numRef>
              <c:f>'1.GWP'!$D$16:$G$16</c:f>
              <c:numCache>
                <c:formatCode>#,##0</c:formatCode>
                <c:ptCount val="4"/>
                <c:pt idx="0" formatCode="_(* #,##0_);_(* \(#,##0\);_(* &quot;-&quot;??_);_(@_)">
                  <c:v>105264791.5</c:v>
                </c:pt>
                <c:pt idx="1">
                  <c:v>108905155.79946949</c:v>
                </c:pt>
                <c:pt idx="2" formatCode="_(* #,##0_);_(* \(#,##0\);_(* &quot;-&quot;??_);_(@_)">
                  <c:v>121578930.76603556</c:v>
                </c:pt>
                <c:pt idx="3" formatCode="_(* #,##0_);_(* \(#,##0\);_(* &quot;-&quot;??_);_(@_)">
                  <c:v>124819762.63922103</c:v>
                </c:pt>
              </c:numCache>
            </c:numRef>
          </c:val>
          <c:extLst>
            <c:ext xmlns:c16="http://schemas.microsoft.com/office/drawing/2014/chart" uri="{C3380CC4-5D6E-409C-BE32-E72D297353CC}">
              <c16:uniqueId val="{00000001-16E5-45A0-A818-456FB829307D}"/>
            </c:ext>
          </c:extLst>
        </c:ser>
        <c:dLbls>
          <c:showLegendKey val="0"/>
          <c:showVal val="0"/>
          <c:showCatName val="0"/>
          <c:showSerName val="0"/>
          <c:showPercent val="0"/>
          <c:showBubbleSize val="0"/>
        </c:dLbls>
        <c:gapWidth val="219"/>
        <c:overlap val="-27"/>
        <c:axId val="1650526079"/>
        <c:axId val="1650528575"/>
      </c:barChart>
      <c:catAx>
        <c:axId val="1650526079"/>
        <c:scaling>
          <c:orientation val="minMax"/>
        </c:scaling>
        <c:delete val="0"/>
        <c:axPos val="b"/>
        <c:title>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50528575"/>
        <c:crosses val="autoZero"/>
        <c:auto val="1"/>
        <c:lblAlgn val="ctr"/>
        <c:lblOffset val="100"/>
        <c:noMultiLvlLbl val="0"/>
      </c:catAx>
      <c:valAx>
        <c:axId val="165052857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sz="900"/>
                  <a:t>LKR</a:t>
                </a:r>
                <a:r>
                  <a:rPr lang="en-US" sz="900" baseline="0"/>
                  <a:t> 000'</a:t>
                </a:r>
                <a:endParaRPr lang="en-US" sz="900"/>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5052607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'1.GWP'!$C$12</c:f>
              <c:strCache>
                <c:ptCount val="1"/>
                <c:pt idx="0">
                  <c:v> Total General Insurance Business </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'1.GWP'!$D$5:$G$5</c:f>
              <c:strCache>
                <c:ptCount val="4"/>
                <c:pt idx="0">
                  <c:v>2020</c:v>
                </c:pt>
                <c:pt idx="1">
                  <c:v>2021</c:v>
                </c:pt>
                <c:pt idx="2">
                  <c:v>2022 (a)</c:v>
                </c:pt>
                <c:pt idx="3">
                  <c:v>2023 (b)</c:v>
                </c:pt>
              </c:strCache>
            </c:strRef>
          </c:cat>
          <c:val>
            <c:numRef>
              <c:f>'1.GWP'!$D$12:$G$12</c:f>
              <c:numCache>
                <c:formatCode>#,##0</c:formatCode>
                <c:ptCount val="4"/>
                <c:pt idx="0" formatCode="_(* #,##0_);_(* \(#,##0\);_(* &quot;-&quot;??_);_(@_)">
                  <c:v>27953663</c:v>
                </c:pt>
                <c:pt idx="1">
                  <c:v>29882415</c:v>
                </c:pt>
                <c:pt idx="2" formatCode="_(* #,##0_);_(* \(#,##0\);_(* &quot;-&quot;??_);_(@_)">
                  <c:v>37253786.276161999</c:v>
                </c:pt>
                <c:pt idx="3" formatCode="_(* #,##0_);_(* \(#,##0\);_(* &quot;-&quot;??_);_(@_)">
                  <c:v>44583055.523456559</c:v>
                </c:pt>
              </c:numCache>
            </c:numRef>
          </c:val>
          <c:extLst>
            <c:ext xmlns:c16="http://schemas.microsoft.com/office/drawing/2014/chart" uri="{C3380CC4-5D6E-409C-BE32-E72D297353CC}">
              <c16:uniqueId val="{00000000-89F0-47D6-9F82-D880D42F60DB}"/>
            </c:ext>
          </c:extLst>
        </c:ser>
        <c:ser>
          <c:idx val="1"/>
          <c:order val="1"/>
          <c:tx>
            <c:strRef>
              <c:f>'1.GWP'!$C$13</c:f>
              <c:strCache>
                <c:ptCount val="1"/>
                <c:pt idx="0">
                  <c:v>Long Term Insurance Business </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'1.GWP'!$D$5:$G$5</c:f>
              <c:strCache>
                <c:ptCount val="4"/>
                <c:pt idx="0">
                  <c:v>2020</c:v>
                </c:pt>
                <c:pt idx="1">
                  <c:v>2021</c:v>
                </c:pt>
                <c:pt idx="2">
                  <c:v>2022 (a)</c:v>
                </c:pt>
                <c:pt idx="3">
                  <c:v>2023 (b)</c:v>
                </c:pt>
              </c:strCache>
            </c:strRef>
          </c:cat>
          <c:val>
            <c:numRef>
              <c:f>'1.GWP'!$D$13:$G$13</c:f>
              <c:numCache>
                <c:formatCode>#,##0</c:formatCode>
                <c:ptCount val="4"/>
                <c:pt idx="0">
                  <c:v>1421821</c:v>
                </c:pt>
                <c:pt idx="1">
                  <c:v>1811907</c:v>
                </c:pt>
                <c:pt idx="2" formatCode="_(* #,##0_);_(* \(#,##0\);_(* &quot;-&quot;??_);_(@_)">
                  <c:v>4012608.60384</c:v>
                </c:pt>
                <c:pt idx="3" formatCode="_(* #,##0_);_(* \(#,##0\);_(* &quot;-&quot;??_);_(@_)">
                  <c:v>4831853.6740834471</c:v>
                </c:pt>
              </c:numCache>
            </c:numRef>
          </c:val>
          <c:extLst>
            <c:ext xmlns:c16="http://schemas.microsoft.com/office/drawing/2014/chart" uri="{C3380CC4-5D6E-409C-BE32-E72D297353CC}">
              <c16:uniqueId val="{00000001-89F0-47D6-9F82-D880D42F60DB}"/>
            </c:ext>
          </c:extLst>
        </c:ser>
        <c:dLbls>
          <c:showLegendKey val="0"/>
          <c:showVal val="0"/>
          <c:showCatName val="0"/>
          <c:showSerName val="0"/>
          <c:showPercent val="0"/>
          <c:showBubbleSize val="0"/>
        </c:dLbls>
        <c:gapWidth val="219"/>
        <c:overlap val="-27"/>
        <c:axId val="1640503391"/>
        <c:axId val="1640502559"/>
      </c:barChart>
      <c:catAx>
        <c:axId val="164050339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40502559"/>
        <c:crosses val="autoZero"/>
        <c:auto val="1"/>
        <c:lblAlgn val="ctr"/>
        <c:lblOffset val="100"/>
        <c:noMultiLvlLbl val="0"/>
      </c:catAx>
      <c:valAx>
        <c:axId val="1640502559"/>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sz="900"/>
                  <a:t>LKR 000'</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4050339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'1.GWP'!$C$13</c:f>
              <c:strCache>
                <c:ptCount val="1"/>
                <c:pt idx="0">
                  <c:v>Long Term Insurance Business </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'1.GWP'!$D$5:$G$5</c:f>
              <c:strCache>
                <c:ptCount val="4"/>
                <c:pt idx="0">
                  <c:v>2020</c:v>
                </c:pt>
                <c:pt idx="1">
                  <c:v>2021</c:v>
                </c:pt>
                <c:pt idx="2">
                  <c:v>2022 (a)</c:v>
                </c:pt>
                <c:pt idx="3">
                  <c:v>2023 (b)</c:v>
                </c:pt>
              </c:strCache>
            </c:strRef>
          </c:cat>
          <c:val>
            <c:numRef>
              <c:f>'1.GWP'!$D$13:$G$13</c:f>
              <c:numCache>
                <c:formatCode>#,##0</c:formatCode>
                <c:ptCount val="4"/>
                <c:pt idx="0">
                  <c:v>1421821</c:v>
                </c:pt>
                <c:pt idx="1">
                  <c:v>1811907</c:v>
                </c:pt>
                <c:pt idx="2" formatCode="_(* #,##0_);_(* \(#,##0\);_(* &quot;-&quot;??_);_(@_)">
                  <c:v>4012608.60384</c:v>
                </c:pt>
                <c:pt idx="3" formatCode="_(* #,##0_);_(* \(#,##0\);_(* &quot;-&quot;??_);_(@_)">
                  <c:v>4831853.6740834471</c:v>
                </c:pt>
              </c:numCache>
            </c:numRef>
          </c:val>
          <c:extLst>
            <c:ext xmlns:c16="http://schemas.microsoft.com/office/drawing/2014/chart" uri="{C3380CC4-5D6E-409C-BE32-E72D297353CC}">
              <c16:uniqueId val="{00000000-E370-4421-A44B-D97024D8B1B3}"/>
            </c:ext>
          </c:extLst>
        </c:ser>
        <c:ser>
          <c:idx val="1"/>
          <c:order val="1"/>
          <c:tx>
            <c:strRef>
              <c:f>'1.GWP'!$C$17</c:f>
              <c:strCache>
                <c:ptCount val="1"/>
                <c:pt idx="0">
                  <c:v>Total GWP Long term Insurance Business </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'1.GWP'!$D$5:$G$5</c:f>
              <c:strCache>
                <c:ptCount val="4"/>
                <c:pt idx="0">
                  <c:v>2020</c:v>
                </c:pt>
                <c:pt idx="1">
                  <c:v>2021</c:v>
                </c:pt>
                <c:pt idx="2">
                  <c:v>2022 (a)</c:v>
                </c:pt>
                <c:pt idx="3">
                  <c:v>2023 (b)</c:v>
                </c:pt>
              </c:strCache>
            </c:strRef>
          </c:cat>
          <c:val>
            <c:numRef>
              <c:f>'1.GWP'!$D$17:$G$17</c:f>
              <c:numCache>
                <c:formatCode>#,##0</c:formatCode>
                <c:ptCount val="4"/>
                <c:pt idx="0" formatCode="_(* #,##0_);_(* \(#,##0\);_(* &quot;-&quot;??_);_(@_)">
                  <c:v>103000227.906822</c:v>
                </c:pt>
                <c:pt idx="1">
                  <c:v>124616007.31912261</c:v>
                </c:pt>
                <c:pt idx="2" formatCode="_(* #,##0_);_(* \(#,##0\);_(* &quot;-&quot;??_);_(@_)">
                  <c:v>136317040.81384853</c:v>
                </c:pt>
                <c:pt idx="3" formatCode="_(* #,##0_);_(* \(#,##0\);_(* &quot;-&quot;??_);_(@_)">
                  <c:v>152651948.06573179</c:v>
                </c:pt>
              </c:numCache>
            </c:numRef>
          </c:val>
          <c:extLst>
            <c:ext xmlns:c16="http://schemas.microsoft.com/office/drawing/2014/chart" uri="{C3380CC4-5D6E-409C-BE32-E72D297353CC}">
              <c16:uniqueId val="{00000001-E370-4421-A44B-D97024D8B1B3}"/>
            </c:ext>
          </c:extLst>
        </c:ser>
        <c:dLbls>
          <c:showLegendKey val="0"/>
          <c:showVal val="0"/>
          <c:showCatName val="0"/>
          <c:showSerName val="0"/>
          <c:showPercent val="0"/>
          <c:showBubbleSize val="0"/>
        </c:dLbls>
        <c:gapWidth val="219"/>
        <c:overlap val="-27"/>
        <c:axId val="1683292591"/>
        <c:axId val="1683294671"/>
      </c:barChart>
      <c:catAx>
        <c:axId val="168329259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83294671"/>
        <c:crosses val="autoZero"/>
        <c:auto val="1"/>
        <c:lblAlgn val="ctr"/>
        <c:lblOffset val="100"/>
        <c:noMultiLvlLbl val="0"/>
      </c:catAx>
      <c:valAx>
        <c:axId val="168329467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sz="900"/>
                  <a:t>LKR 000'</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8329259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732228401519738E-2"/>
          <c:y val="9.9255583126550875E-2"/>
          <c:w val="0.88944725877796749"/>
          <c:h val="0.77371550640537179"/>
        </c:manualLayout>
      </c:layout>
      <c:barChart>
        <c:barDir val="col"/>
        <c:grouping val="clustered"/>
        <c:varyColors val="0"/>
        <c:ser>
          <c:idx val="0"/>
          <c:order val="0"/>
          <c:tx>
            <c:strRef>
              <c:f>'4.Class Wise GWP'!$B$8</c:f>
              <c:strCache>
                <c:ptCount val="1"/>
                <c:pt idx="0">
                  <c:v>2022</c:v>
                </c:pt>
              </c:strCache>
            </c:strRef>
          </c:tx>
          <c:spPr>
            <a:solidFill>
              <a:schemeClr val="accent1"/>
            </a:solidFill>
            <a:ln>
              <a:noFill/>
            </a:ln>
            <a:effectLst/>
          </c:spPr>
          <c:invertIfNegative val="0"/>
          <c:dLbls>
            <c:dLbl>
              <c:idx val="2"/>
              <c:layout>
                <c:manualLayout>
                  <c:x val="-1.6317016317016316E-2"/>
                  <c:y val="1.0109248165177166E-16"/>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733-47F4-B871-AB219A68F0A0}"/>
                </c:ext>
              </c:extLst>
            </c:dLbl>
            <c:dLbl>
              <c:idx val="3"/>
              <c:layout>
                <c:manualLayout>
                  <c:x val="-4.6652670865407041E-3"/>
                  <c:y val="-4.4123036215520552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73D-4040-B432-D0D7B3EB7784}"/>
                </c:ext>
              </c:extLst>
            </c:dLbl>
            <c:dLbl>
              <c:idx val="5"/>
              <c:layout>
                <c:manualLayout>
                  <c:x val="-1.5151515151515322E-2"/>
                  <c:y val="1.102839812517231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733-47F4-B871-AB219A68F0A0}"/>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'4.Class Wise GWP'!$C$6:$H$6</c:f>
              <c:strCache>
                <c:ptCount val="6"/>
                <c:pt idx="1">
                  <c:v>Fire </c:v>
                </c:pt>
                <c:pt idx="2">
                  <c:v>Marine </c:v>
                </c:pt>
                <c:pt idx="3">
                  <c:v>Motor </c:v>
                </c:pt>
                <c:pt idx="4">
                  <c:v>Heath </c:v>
                </c:pt>
                <c:pt idx="5">
                  <c:v>Miscellaneous </c:v>
                </c:pt>
              </c:strCache>
            </c:strRef>
          </c:cat>
          <c:val>
            <c:numRef>
              <c:f>'4.Class Wise GWP'!$C$8:$H$8</c:f>
              <c:numCache>
                <c:formatCode>_(* #,##0_);_(* \(#,##0\);_(* "-"??_);_(@_)</c:formatCode>
                <c:ptCount val="6"/>
                <c:pt idx="0">
                  <c:v>4012608.60384</c:v>
                </c:pt>
                <c:pt idx="1">
                  <c:v>7775119.8609400019</c:v>
                </c:pt>
                <c:pt idx="2">
                  <c:v>1310262.78571</c:v>
                </c:pt>
                <c:pt idx="3">
                  <c:v>14734144.213130001</c:v>
                </c:pt>
                <c:pt idx="4">
                  <c:v>3746683.3747199993</c:v>
                </c:pt>
                <c:pt idx="5">
                  <c:v>5530555.5727520017</c:v>
                </c:pt>
              </c:numCache>
            </c:numRef>
          </c:val>
          <c:extLst>
            <c:ext xmlns:c16="http://schemas.microsoft.com/office/drawing/2014/chart" uri="{C3380CC4-5D6E-409C-BE32-E72D297353CC}">
              <c16:uniqueId val="{00000000-277D-4256-BCBB-4687C556178E}"/>
            </c:ext>
          </c:extLst>
        </c:ser>
        <c:ser>
          <c:idx val="1"/>
          <c:order val="1"/>
          <c:tx>
            <c:strRef>
              <c:f>'4.Class Wise GWP'!$B$9</c:f>
              <c:strCache>
                <c:ptCount val="1"/>
                <c:pt idx="0">
                  <c:v>2023</c:v>
                </c:pt>
              </c:strCache>
            </c:strRef>
          </c:tx>
          <c:spPr>
            <a:solidFill>
              <a:schemeClr val="accent2"/>
            </a:solidFill>
            <a:ln>
              <a:noFill/>
            </a:ln>
            <a:effectLst/>
          </c:spPr>
          <c:invertIfNegative val="0"/>
          <c:dLbls>
            <c:dLbl>
              <c:idx val="2"/>
              <c:layout>
                <c:manualLayout>
                  <c:x val="1.3986013986013901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733-47F4-B871-AB219A68F0A0}"/>
                </c:ext>
              </c:extLst>
            </c:dLbl>
            <c:dLbl>
              <c:idx val="5"/>
              <c:layout>
                <c:manualLayout>
                  <c:x val="6.9930069930068221E-3"/>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733-47F4-B871-AB219A68F0A0}"/>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'4.Class Wise GWP'!$C$6:$H$6</c:f>
              <c:strCache>
                <c:ptCount val="6"/>
                <c:pt idx="1">
                  <c:v>Fire </c:v>
                </c:pt>
                <c:pt idx="2">
                  <c:v>Marine </c:v>
                </c:pt>
                <c:pt idx="3">
                  <c:v>Motor </c:v>
                </c:pt>
                <c:pt idx="4">
                  <c:v>Heath </c:v>
                </c:pt>
                <c:pt idx="5">
                  <c:v>Miscellaneous </c:v>
                </c:pt>
              </c:strCache>
            </c:strRef>
          </c:cat>
          <c:val>
            <c:numRef>
              <c:f>'4.Class Wise GWP'!$C$9:$H$9</c:f>
              <c:numCache>
                <c:formatCode>_(* #,##0_);_(* \(#,##0\);_(* "-"??_);_(@_)</c:formatCode>
                <c:ptCount val="6"/>
                <c:pt idx="0">
                  <c:v>4831853.6769334488</c:v>
                </c:pt>
                <c:pt idx="1">
                  <c:v>10465045.250829002</c:v>
                </c:pt>
                <c:pt idx="2">
                  <c:v>1324328.9838721429</c:v>
                </c:pt>
                <c:pt idx="3">
                  <c:v>17459891.192300696</c:v>
                </c:pt>
                <c:pt idx="4">
                  <c:v>5565762.6985899024</c:v>
                </c:pt>
                <c:pt idx="5">
                  <c:v>5237341.1005373988</c:v>
                </c:pt>
              </c:numCache>
            </c:numRef>
          </c:val>
          <c:extLst>
            <c:ext xmlns:c16="http://schemas.microsoft.com/office/drawing/2014/chart" uri="{C3380CC4-5D6E-409C-BE32-E72D297353CC}">
              <c16:uniqueId val="{00000001-277D-4256-BCBB-4687C556178E}"/>
            </c:ext>
          </c:extLst>
        </c:ser>
        <c:dLbls>
          <c:showLegendKey val="0"/>
          <c:showVal val="0"/>
          <c:showCatName val="0"/>
          <c:showSerName val="0"/>
          <c:showPercent val="0"/>
          <c:showBubbleSize val="0"/>
        </c:dLbls>
        <c:gapWidth val="219"/>
        <c:overlap val="-27"/>
        <c:axId val="2038027952"/>
        <c:axId val="2038030448"/>
      </c:barChart>
      <c:catAx>
        <c:axId val="2038027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38030448"/>
        <c:crosses val="autoZero"/>
        <c:auto val="1"/>
        <c:lblAlgn val="ctr"/>
        <c:lblOffset val="100"/>
        <c:noMultiLvlLbl val="0"/>
      </c:catAx>
      <c:valAx>
        <c:axId val="203803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sz="900"/>
                  <a:t>LKR 000'</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380279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370421834525587"/>
          <c:y val="8.7074829931972783E-2"/>
          <c:w val="0.80568929304712333"/>
          <c:h val="0.75766414912421665"/>
        </c:manualLayout>
      </c:layout>
      <c:barChart>
        <c:barDir val="col"/>
        <c:grouping val="clustered"/>
        <c:varyColors val="0"/>
        <c:ser>
          <c:idx val="0"/>
          <c:order val="0"/>
          <c:tx>
            <c:strRef>
              <c:f>'5.Class Wise Contribution -GWP'!$B$8</c:f>
              <c:strCache>
                <c:ptCount val="1"/>
                <c:pt idx="0">
                  <c:v>Insurance Brokering Companies</c:v>
                </c:pt>
              </c:strCache>
            </c:strRef>
          </c:tx>
          <c:spPr>
            <a:solidFill>
              <a:schemeClr val="accent1"/>
            </a:solidFill>
            <a:ln>
              <a:noFill/>
            </a:ln>
            <a:effectLst/>
          </c:spPr>
          <c:invertIfNegative val="0"/>
          <c:cat>
            <c:strRef>
              <c:f>'5.Class Wise Contribution -GWP'!$C$6:$H$6</c:f>
              <c:strCache>
                <c:ptCount val="6"/>
                <c:pt idx="1">
                  <c:v>Fire</c:v>
                </c:pt>
                <c:pt idx="2">
                  <c:v>Marine</c:v>
                </c:pt>
                <c:pt idx="3">
                  <c:v>Motor</c:v>
                </c:pt>
                <c:pt idx="4">
                  <c:v>Heath</c:v>
                </c:pt>
                <c:pt idx="5">
                  <c:v>Miscellaneous</c:v>
                </c:pt>
              </c:strCache>
            </c:strRef>
          </c:cat>
          <c:val>
            <c:numRef>
              <c:f>'5.Class Wise Contribution -GWP'!$C$8:$H$8</c:f>
              <c:numCache>
                <c:formatCode>_(* #,##0_);_(* \(#,##0\);_(* "-"??_);_(@_)</c:formatCode>
                <c:ptCount val="6"/>
                <c:pt idx="0">
                  <c:v>4831853.6769334488</c:v>
                </c:pt>
                <c:pt idx="1">
                  <c:v>10465045.250829002</c:v>
                </c:pt>
                <c:pt idx="2">
                  <c:v>1324328.9838721429</c:v>
                </c:pt>
                <c:pt idx="3">
                  <c:v>17459891.192300696</c:v>
                </c:pt>
                <c:pt idx="4">
                  <c:v>5565762.6985899024</c:v>
                </c:pt>
                <c:pt idx="5">
                  <c:v>5237341.1005373988</c:v>
                </c:pt>
              </c:numCache>
            </c:numRef>
          </c:val>
          <c:extLst>
            <c:ext xmlns:c16="http://schemas.microsoft.com/office/drawing/2014/chart" uri="{C3380CC4-5D6E-409C-BE32-E72D297353CC}">
              <c16:uniqueId val="{00000000-6A20-4201-BE9F-C20497BB8E53}"/>
            </c:ext>
          </c:extLst>
        </c:ser>
        <c:ser>
          <c:idx val="1"/>
          <c:order val="1"/>
          <c:tx>
            <c:strRef>
              <c:f>'5.Class Wise Contribution -GWP'!$B$9</c:f>
              <c:strCache>
                <c:ptCount val="1"/>
                <c:pt idx="0">
                  <c:v>Insurance Companies</c:v>
                </c:pt>
              </c:strCache>
            </c:strRef>
          </c:tx>
          <c:spPr>
            <a:solidFill>
              <a:schemeClr val="accent2"/>
            </a:solidFill>
            <a:ln>
              <a:noFill/>
            </a:ln>
            <a:effectLst/>
          </c:spPr>
          <c:invertIfNegative val="0"/>
          <c:cat>
            <c:strRef>
              <c:f>'5.Class Wise Contribution -GWP'!$C$6:$H$6</c:f>
              <c:strCache>
                <c:ptCount val="6"/>
                <c:pt idx="1">
                  <c:v>Fire</c:v>
                </c:pt>
                <c:pt idx="2">
                  <c:v>Marine</c:v>
                </c:pt>
                <c:pt idx="3">
                  <c:v>Motor</c:v>
                </c:pt>
                <c:pt idx="4">
                  <c:v>Heath</c:v>
                </c:pt>
                <c:pt idx="5">
                  <c:v>Miscellaneous</c:v>
                </c:pt>
              </c:strCache>
            </c:strRef>
          </c:cat>
          <c:val>
            <c:numRef>
              <c:f>'5.Class Wise Contribution -GWP'!$C$9:$H$9</c:f>
              <c:numCache>
                <c:formatCode>_(* #,##0_);_(* \(#,##0\);_(* "-"??_);_(@_)</c:formatCode>
                <c:ptCount val="6"/>
                <c:pt idx="0">
                  <c:v>152651948.06573182</c:v>
                </c:pt>
                <c:pt idx="1">
                  <c:v>16074630.291458737</c:v>
                </c:pt>
                <c:pt idx="2">
                  <c:v>4502697.9325553859</c:v>
                </c:pt>
                <c:pt idx="3">
                  <c:v>61180510.029901691</c:v>
                </c:pt>
                <c:pt idx="4">
                  <c:v>20489576.413251478</c:v>
                </c:pt>
                <c:pt idx="5">
                  <c:v>13988401.234753747</c:v>
                </c:pt>
              </c:numCache>
            </c:numRef>
          </c:val>
          <c:extLst>
            <c:ext xmlns:c16="http://schemas.microsoft.com/office/drawing/2014/chart" uri="{C3380CC4-5D6E-409C-BE32-E72D297353CC}">
              <c16:uniqueId val="{00000001-6A20-4201-BE9F-C20497BB8E53}"/>
            </c:ext>
          </c:extLst>
        </c:ser>
        <c:dLbls>
          <c:showLegendKey val="0"/>
          <c:showVal val="0"/>
          <c:showCatName val="0"/>
          <c:showSerName val="0"/>
          <c:showPercent val="0"/>
          <c:showBubbleSize val="0"/>
        </c:dLbls>
        <c:gapWidth val="219"/>
        <c:overlap val="-27"/>
        <c:axId val="362851248"/>
        <c:axId val="362841264"/>
      </c:barChart>
      <c:lineChart>
        <c:grouping val="standard"/>
        <c:varyColors val="0"/>
        <c:ser>
          <c:idx val="2"/>
          <c:order val="2"/>
          <c:tx>
            <c:strRef>
              <c:f>'5.Class Wise Contribution -GWP'!$B$10</c:f>
              <c:strCache>
                <c:ptCount val="1"/>
                <c:pt idx="0">
                  <c:v>% of Contribition for total GWP</c:v>
                </c:pt>
              </c:strCache>
            </c:strRef>
          </c:tx>
          <c:spPr>
            <a:ln w="28575" cap="rnd">
              <a:solidFill>
                <a:schemeClr val="accent3"/>
              </a:solidFill>
              <a:round/>
            </a:ln>
            <a:effectLst/>
          </c:spPr>
          <c:marker>
            <c:symbol val="none"/>
          </c:marker>
          <c:dLbls>
            <c:dLbl>
              <c:idx val="0"/>
              <c:layout>
                <c:manualLayout>
                  <c:x val="-5.6116722783389465E-2"/>
                  <c:y val="-1.904761904761914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A20-4201-BE9F-C20497BB8E53}"/>
                </c:ext>
              </c:extLst>
            </c:dLbl>
            <c:dLbl>
              <c:idx val="1"/>
              <c:layout>
                <c:manualLayout>
                  <c:x val="-1.309390198279094E-2"/>
                  <c:y val="-2.17687074829932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A20-4201-BE9F-C20497BB8E53}"/>
                </c:ext>
              </c:extLst>
            </c:dLbl>
            <c:dLbl>
              <c:idx val="2"/>
              <c:layout>
                <c:manualLayout>
                  <c:x val="-7.4822448664505171E-3"/>
                  <c:y val="2.448979591836734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A20-4201-BE9F-C20497BB8E53}"/>
                </c:ext>
              </c:extLst>
            </c:dLbl>
            <c:dLbl>
              <c:idx val="3"/>
              <c:layout>
                <c:manualLayout>
                  <c:x val="-1.8705574261129816E-3"/>
                  <c:y val="-2.448979591836744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A20-4201-BE9F-C20497BB8E53}"/>
                </c:ext>
              </c:extLst>
            </c:dLbl>
            <c:dLbl>
              <c:idx val="4"/>
              <c:layout>
                <c:manualLayout>
                  <c:x val="4.0849673202614381E-3"/>
                  <c:y val="1.088435374149659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634-4E21-9C5E-D3E977B123BE}"/>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noFill/>
                      <a:round/>
                    </a:ln>
                    <a:effectLst/>
                  </c:spPr>
                </c15:leaderLines>
              </c:ext>
            </c:extLst>
          </c:dLbls>
          <c:cat>
            <c:strRef>
              <c:f>'5.Class Wise Contribution -GWP'!$C$6:$H$6</c:f>
              <c:strCache>
                <c:ptCount val="6"/>
                <c:pt idx="1">
                  <c:v>Fire</c:v>
                </c:pt>
                <c:pt idx="2">
                  <c:v>Marine</c:v>
                </c:pt>
                <c:pt idx="3">
                  <c:v>Motor</c:v>
                </c:pt>
                <c:pt idx="4">
                  <c:v>Heath</c:v>
                </c:pt>
                <c:pt idx="5">
                  <c:v>Miscellaneous</c:v>
                </c:pt>
              </c:strCache>
            </c:strRef>
          </c:cat>
          <c:val>
            <c:numRef>
              <c:f>'5.Class Wise Contribution -GWP'!$C$10:$H$10</c:f>
              <c:numCache>
                <c:formatCode>_(* #,##0.0_);_(* \(#,##0.0\);_(* "-"??_);_(@_)</c:formatCode>
                <c:ptCount val="6"/>
                <c:pt idx="0">
                  <c:v>3.1652748216831501</c:v>
                </c:pt>
                <c:pt idx="1">
                  <c:v>65.102867444420227</c:v>
                </c:pt>
                <c:pt idx="2">
                  <c:v>29.411899348099404</c:v>
                </c:pt>
                <c:pt idx="3">
                  <c:v>28.538322390197884</c:v>
                </c:pt>
                <c:pt idx="4">
                  <c:v>27.163873895364119</c:v>
                </c:pt>
                <c:pt idx="5">
                  <c:v>37.440598197350702</c:v>
                </c:pt>
              </c:numCache>
            </c:numRef>
          </c:val>
          <c:smooth val="0"/>
          <c:extLst>
            <c:ext xmlns:c16="http://schemas.microsoft.com/office/drawing/2014/chart" uri="{C3380CC4-5D6E-409C-BE32-E72D297353CC}">
              <c16:uniqueId val="{00000002-6A20-4201-BE9F-C20497BB8E53}"/>
            </c:ext>
          </c:extLst>
        </c:ser>
        <c:dLbls>
          <c:showLegendKey val="0"/>
          <c:showVal val="0"/>
          <c:showCatName val="0"/>
          <c:showSerName val="0"/>
          <c:showPercent val="0"/>
          <c:showBubbleSize val="0"/>
        </c:dLbls>
        <c:marker val="1"/>
        <c:smooth val="0"/>
        <c:axId val="362842928"/>
        <c:axId val="362839600"/>
      </c:lineChart>
      <c:catAx>
        <c:axId val="362851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2841264"/>
        <c:crosses val="autoZero"/>
        <c:auto val="1"/>
        <c:lblAlgn val="ctr"/>
        <c:lblOffset val="100"/>
        <c:noMultiLvlLbl val="0"/>
      </c:catAx>
      <c:valAx>
        <c:axId val="3628412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LKR 000'</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2851248"/>
        <c:crosses val="autoZero"/>
        <c:crossBetween val="between"/>
      </c:valAx>
      <c:valAx>
        <c:axId val="362839600"/>
        <c:scaling>
          <c:orientation val="minMax"/>
        </c:scaling>
        <c:delete val="0"/>
        <c:axPos val="r"/>
        <c:numFmt formatCode="_(* #,##0.0_);_(* \(#,##0.0\);_(* &quot;-&quot;?_);_(@_)"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2842928"/>
        <c:crosses val="max"/>
        <c:crossBetween val="between"/>
      </c:valAx>
      <c:catAx>
        <c:axId val="362842928"/>
        <c:scaling>
          <c:orientation val="minMax"/>
        </c:scaling>
        <c:delete val="1"/>
        <c:axPos val="b"/>
        <c:numFmt formatCode="General" sourceLinked="1"/>
        <c:majorTickMark val="out"/>
        <c:minorTickMark val="none"/>
        <c:tickLblPos val="nextTo"/>
        <c:crossAx val="362839600"/>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824637092353628"/>
          <c:y val="8.1359176836563768E-2"/>
          <c:w val="0.81415710628309046"/>
          <c:h val="0.80839103654756728"/>
        </c:manualLayout>
      </c:layout>
      <c:barChart>
        <c:barDir val="col"/>
        <c:grouping val="clustered"/>
        <c:varyColors val="0"/>
        <c:ser>
          <c:idx val="0"/>
          <c:order val="0"/>
          <c:tx>
            <c:strRef>
              <c:f>'5.Class Wise Contribution -GWP'!$B$20</c:f>
              <c:strCache>
                <c:ptCount val="1"/>
                <c:pt idx="0">
                  <c:v>Insurance Brokering Companies</c:v>
                </c:pt>
              </c:strCache>
            </c:strRef>
          </c:tx>
          <c:spPr>
            <a:solidFill>
              <a:schemeClr val="accent1"/>
            </a:solidFill>
            <a:ln>
              <a:noFill/>
            </a:ln>
            <a:effectLst/>
          </c:spPr>
          <c:invertIfNegative val="0"/>
          <c:cat>
            <c:strRef>
              <c:f>'5.Class Wise Contribution -GWP'!$C$18:$H$18</c:f>
              <c:strCache>
                <c:ptCount val="6"/>
                <c:pt idx="1">
                  <c:v>Fire</c:v>
                </c:pt>
                <c:pt idx="2">
                  <c:v>Marine</c:v>
                </c:pt>
                <c:pt idx="3">
                  <c:v>Motor</c:v>
                </c:pt>
                <c:pt idx="4">
                  <c:v>Heath</c:v>
                </c:pt>
                <c:pt idx="5">
                  <c:v>Miscellaneous</c:v>
                </c:pt>
              </c:strCache>
            </c:strRef>
          </c:cat>
          <c:val>
            <c:numRef>
              <c:f>'5.Class Wise Contribution -GWP'!$C$20:$H$20</c:f>
              <c:numCache>
                <c:formatCode>_(* #,##0_);_(* \(#,##0\);_(* "-"??_);_(@_)</c:formatCode>
                <c:ptCount val="6"/>
                <c:pt idx="0">
                  <c:v>4012608.60384</c:v>
                </c:pt>
                <c:pt idx="1">
                  <c:v>7775119.8609400019</c:v>
                </c:pt>
                <c:pt idx="2">
                  <c:v>1310262.78571</c:v>
                </c:pt>
                <c:pt idx="3">
                  <c:v>14734144.213130001</c:v>
                </c:pt>
                <c:pt idx="4">
                  <c:v>3746683.3747199993</c:v>
                </c:pt>
                <c:pt idx="5">
                  <c:v>5530555.5727520017</c:v>
                </c:pt>
              </c:numCache>
            </c:numRef>
          </c:val>
          <c:extLst>
            <c:ext xmlns:c16="http://schemas.microsoft.com/office/drawing/2014/chart" uri="{C3380CC4-5D6E-409C-BE32-E72D297353CC}">
              <c16:uniqueId val="{00000000-E4F2-4166-A6E7-3C00A833BBFF}"/>
            </c:ext>
          </c:extLst>
        </c:ser>
        <c:ser>
          <c:idx val="1"/>
          <c:order val="1"/>
          <c:tx>
            <c:strRef>
              <c:f>'5.Class Wise Contribution -GWP'!$B$21</c:f>
              <c:strCache>
                <c:ptCount val="1"/>
                <c:pt idx="0">
                  <c:v>Insurance Companies</c:v>
                </c:pt>
              </c:strCache>
            </c:strRef>
          </c:tx>
          <c:spPr>
            <a:solidFill>
              <a:schemeClr val="accent2"/>
            </a:solidFill>
            <a:ln>
              <a:noFill/>
            </a:ln>
            <a:effectLst/>
          </c:spPr>
          <c:invertIfNegative val="0"/>
          <c:cat>
            <c:strRef>
              <c:f>'5.Class Wise Contribution -GWP'!$C$18:$H$18</c:f>
              <c:strCache>
                <c:ptCount val="6"/>
                <c:pt idx="1">
                  <c:v>Fire</c:v>
                </c:pt>
                <c:pt idx="2">
                  <c:v>Marine</c:v>
                </c:pt>
                <c:pt idx="3">
                  <c:v>Motor</c:v>
                </c:pt>
                <c:pt idx="4">
                  <c:v>Heath</c:v>
                </c:pt>
                <c:pt idx="5">
                  <c:v>Miscellaneous</c:v>
                </c:pt>
              </c:strCache>
            </c:strRef>
          </c:cat>
          <c:val>
            <c:numRef>
              <c:f>'5.Class Wise Contribution -GWP'!$C$21:$H$21</c:f>
              <c:numCache>
                <c:formatCode>_(* #,##0_);_(* \(#,##0\);_(* "-"??_);_(@_)</c:formatCode>
                <c:ptCount val="6"/>
                <c:pt idx="0">
                  <c:v>136317040.81384853</c:v>
                </c:pt>
                <c:pt idx="1">
                  <c:v>14153967.761306699</c:v>
                </c:pt>
                <c:pt idx="2">
                  <c:v>4188632.7214382938</c:v>
                </c:pt>
                <c:pt idx="3">
                  <c:v>64020851.805670522</c:v>
                </c:pt>
                <c:pt idx="4">
                  <c:v>18379949.934120692</c:v>
                </c:pt>
                <c:pt idx="5">
                  <c:v>12772394.112939294</c:v>
                </c:pt>
              </c:numCache>
            </c:numRef>
          </c:val>
          <c:extLst>
            <c:ext xmlns:c16="http://schemas.microsoft.com/office/drawing/2014/chart" uri="{C3380CC4-5D6E-409C-BE32-E72D297353CC}">
              <c16:uniqueId val="{00000001-E4F2-4166-A6E7-3C00A833BBFF}"/>
            </c:ext>
          </c:extLst>
        </c:ser>
        <c:dLbls>
          <c:showLegendKey val="0"/>
          <c:showVal val="0"/>
          <c:showCatName val="0"/>
          <c:showSerName val="0"/>
          <c:showPercent val="0"/>
          <c:showBubbleSize val="0"/>
        </c:dLbls>
        <c:gapWidth val="219"/>
        <c:overlap val="-27"/>
        <c:axId val="588828464"/>
        <c:axId val="588827632"/>
      </c:barChart>
      <c:lineChart>
        <c:grouping val="standard"/>
        <c:varyColors val="0"/>
        <c:ser>
          <c:idx val="2"/>
          <c:order val="2"/>
          <c:tx>
            <c:strRef>
              <c:f>'5.Class Wise Contribution -GWP'!$B$22</c:f>
              <c:strCache>
                <c:ptCount val="1"/>
                <c:pt idx="0">
                  <c:v>% of Contribition for total GWP</c:v>
                </c:pt>
              </c:strCache>
            </c:strRef>
          </c:tx>
          <c:spPr>
            <a:ln w="28575" cap="rnd">
              <a:solidFill>
                <a:schemeClr val="accent3"/>
              </a:solidFill>
              <a:round/>
            </a:ln>
            <a:effectLst/>
          </c:spPr>
          <c:marker>
            <c:symbol val="none"/>
          </c:marker>
          <c:dLbls>
            <c:dLbl>
              <c:idx val="0"/>
              <c:layout>
                <c:manualLayout>
                  <c:x val="-3.8220038220038222E-2"/>
                  <c:y val="-2.153625269203158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1EB-482A-9DEA-33E573D9B0D8}"/>
                </c:ext>
              </c:extLst>
            </c:dLbl>
            <c:dLbl>
              <c:idx val="3"/>
              <c:layout>
                <c:manualLayout>
                  <c:x val="-4.2315042315042316E-2"/>
                  <c:y val="1.9143335726250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1EB-482A-9DEA-33E573D9B0D8}"/>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'5.Class Wise Contribution -GWP'!$C$18:$H$18</c:f>
              <c:strCache>
                <c:ptCount val="6"/>
                <c:pt idx="1">
                  <c:v>Fire</c:v>
                </c:pt>
                <c:pt idx="2">
                  <c:v>Marine</c:v>
                </c:pt>
                <c:pt idx="3">
                  <c:v>Motor</c:v>
                </c:pt>
                <c:pt idx="4">
                  <c:v>Heath</c:v>
                </c:pt>
                <c:pt idx="5">
                  <c:v>Miscellaneous</c:v>
                </c:pt>
              </c:strCache>
            </c:strRef>
          </c:cat>
          <c:val>
            <c:numRef>
              <c:f>'5.Class Wise Contribution -GWP'!$C$22:$H$22</c:f>
              <c:numCache>
                <c:formatCode>_(* #,##0.0_);_(* \(#,##0.0\);_(* "-"??_);_(@_)</c:formatCode>
                <c:ptCount val="6"/>
                <c:pt idx="0">
                  <c:v>2.9435854680263547</c:v>
                </c:pt>
                <c:pt idx="1">
                  <c:v>54.932440090722658</c:v>
                </c:pt>
                <c:pt idx="2">
                  <c:v>31.281395931512506</c:v>
                </c:pt>
                <c:pt idx="3">
                  <c:v>23.014601957896712</c:v>
                </c:pt>
                <c:pt idx="4">
                  <c:v>20.384622309360186</c:v>
                </c:pt>
                <c:pt idx="5">
                  <c:v>43.300852791170698</c:v>
                </c:pt>
              </c:numCache>
            </c:numRef>
          </c:val>
          <c:smooth val="0"/>
          <c:extLst>
            <c:ext xmlns:c16="http://schemas.microsoft.com/office/drawing/2014/chart" uri="{C3380CC4-5D6E-409C-BE32-E72D297353CC}">
              <c16:uniqueId val="{00000002-E4F2-4166-A6E7-3C00A833BBFF}"/>
            </c:ext>
          </c:extLst>
        </c:ser>
        <c:dLbls>
          <c:showLegendKey val="0"/>
          <c:showVal val="0"/>
          <c:showCatName val="0"/>
          <c:showSerName val="0"/>
          <c:showPercent val="0"/>
          <c:showBubbleSize val="0"/>
        </c:dLbls>
        <c:marker val="1"/>
        <c:smooth val="0"/>
        <c:axId val="588829712"/>
        <c:axId val="588827216"/>
      </c:lineChart>
      <c:catAx>
        <c:axId val="588828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8827632"/>
        <c:crosses val="autoZero"/>
        <c:auto val="1"/>
        <c:lblAlgn val="ctr"/>
        <c:lblOffset val="100"/>
        <c:noMultiLvlLbl val="0"/>
      </c:catAx>
      <c:valAx>
        <c:axId val="5888276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LKR 000'</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0_);_(* \(#,##0.0\);_(*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8828464"/>
        <c:crosses val="autoZero"/>
        <c:crossBetween val="between"/>
      </c:valAx>
      <c:valAx>
        <c:axId val="588827216"/>
        <c:scaling>
          <c:orientation val="minMax"/>
        </c:scaling>
        <c:delete val="0"/>
        <c:axPos val="r"/>
        <c:numFmt formatCode="_(* #,##0.0_);_(* \(#,##0.0\);_(* &quot;-&quot;?_);_(@_)"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8829712"/>
        <c:crosses val="max"/>
        <c:crossBetween val="between"/>
      </c:valAx>
      <c:catAx>
        <c:axId val="588829712"/>
        <c:scaling>
          <c:orientation val="minMax"/>
        </c:scaling>
        <c:delete val="1"/>
        <c:axPos val="b"/>
        <c:numFmt formatCode="General" sourceLinked="1"/>
        <c:majorTickMark val="out"/>
        <c:minorTickMark val="none"/>
        <c:tickLblPos val="nextTo"/>
        <c:crossAx val="588827216"/>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735324701357436"/>
          <c:y val="0.13520778882033865"/>
          <c:w val="0.8307692669084622"/>
          <c:h val="0.74654118857226837"/>
        </c:manualLayout>
      </c:layout>
      <c:barChart>
        <c:barDir val="col"/>
        <c:grouping val="clustered"/>
        <c:varyColors val="0"/>
        <c:ser>
          <c:idx val="0"/>
          <c:order val="0"/>
          <c:tx>
            <c:strRef>
              <c:f>'6.Overseas Business'!$B$6</c:f>
              <c:strCache>
                <c:ptCount val="1"/>
                <c:pt idx="0">
                  <c:v>2022</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'6.Overseas Business'!$C$5:$E$5</c:f>
              <c:strCache>
                <c:ptCount val="3"/>
                <c:pt idx="0">
                  <c:v>Health</c:v>
                </c:pt>
                <c:pt idx="1">
                  <c:v>Travel</c:v>
                </c:pt>
                <c:pt idx="2">
                  <c:v>Total GWP</c:v>
                </c:pt>
              </c:strCache>
            </c:strRef>
          </c:cat>
          <c:val>
            <c:numRef>
              <c:f>'6.Overseas Business'!$C$6:$E$6</c:f>
              <c:numCache>
                <c:formatCode>_(* #,##0_);_(* \(#,##0\);_(* "-"??_);_(@_)</c:formatCode>
                <c:ptCount val="3"/>
                <c:pt idx="0">
                  <c:v>1739697.3196</c:v>
                </c:pt>
                <c:pt idx="1">
                  <c:v>3026.1988999999999</c:v>
                </c:pt>
                <c:pt idx="2">
                  <c:v>1742723.5185</c:v>
                </c:pt>
              </c:numCache>
            </c:numRef>
          </c:val>
          <c:extLst>
            <c:ext xmlns:c16="http://schemas.microsoft.com/office/drawing/2014/chart" uri="{C3380CC4-5D6E-409C-BE32-E72D297353CC}">
              <c16:uniqueId val="{00000000-EB53-43C4-A39E-CE05D819196D}"/>
            </c:ext>
          </c:extLst>
        </c:ser>
        <c:ser>
          <c:idx val="1"/>
          <c:order val="1"/>
          <c:tx>
            <c:strRef>
              <c:f>'6.Overseas Business'!$B$7</c:f>
              <c:strCache>
                <c:ptCount val="1"/>
                <c:pt idx="0">
                  <c:v>2023</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'6.Overseas Business'!$C$5:$E$5</c:f>
              <c:strCache>
                <c:ptCount val="3"/>
                <c:pt idx="0">
                  <c:v>Health</c:v>
                </c:pt>
                <c:pt idx="1">
                  <c:v>Travel</c:v>
                </c:pt>
                <c:pt idx="2">
                  <c:v>Total GWP</c:v>
                </c:pt>
              </c:strCache>
            </c:strRef>
          </c:cat>
          <c:val>
            <c:numRef>
              <c:f>'6.Overseas Business'!$C$7:$E$7</c:f>
              <c:numCache>
                <c:formatCode>_(* #,##0_);_(* \(#,##0\);_(* "-"??_);_(@_)</c:formatCode>
                <c:ptCount val="3"/>
                <c:pt idx="0">
                  <c:v>1574195.8626662521</c:v>
                </c:pt>
                <c:pt idx="1">
                  <c:v>254.76222999999999</c:v>
                </c:pt>
                <c:pt idx="2">
                  <c:v>1574450.6248962521</c:v>
                </c:pt>
              </c:numCache>
            </c:numRef>
          </c:val>
          <c:extLst>
            <c:ext xmlns:c16="http://schemas.microsoft.com/office/drawing/2014/chart" uri="{C3380CC4-5D6E-409C-BE32-E72D297353CC}">
              <c16:uniqueId val="{00000001-EB53-43C4-A39E-CE05D819196D}"/>
            </c:ext>
          </c:extLst>
        </c:ser>
        <c:dLbls>
          <c:showLegendKey val="0"/>
          <c:showVal val="0"/>
          <c:showCatName val="0"/>
          <c:showSerName val="0"/>
          <c:showPercent val="0"/>
          <c:showBubbleSize val="0"/>
        </c:dLbls>
        <c:gapWidth val="219"/>
        <c:overlap val="-27"/>
        <c:axId val="1640129887"/>
        <c:axId val="1640126047"/>
      </c:barChart>
      <c:catAx>
        <c:axId val="164012988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40126047"/>
        <c:crosses val="autoZero"/>
        <c:auto val="1"/>
        <c:lblAlgn val="ctr"/>
        <c:lblOffset val="100"/>
        <c:noMultiLvlLbl val="0"/>
      </c:catAx>
      <c:valAx>
        <c:axId val="1640126047"/>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LkR</a:t>
                </a:r>
                <a:r>
                  <a:rPr lang="en-US" baseline="0"/>
                  <a:t> 000'</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4012988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editAs="oneCell">
    <xdr:from>
      <xdr:col>8</xdr:col>
      <xdr:colOff>543339</xdr:colOff>
      <xdr:row>14</xdr:row>
      <xdr:rowOff>868515</xdr:rowOff>
    </xdr:from>
    <xdr:to>
      <xdr:col>13</xdr:col>
      <xdr:colOff>175260</xdr:colOff>
      <xdr:row>26</xdr:row>
      <xdr:rowOff>129540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54379" y="3245955"/>
          <a:ext cx="2679921" cy="22709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15240</xdr:colOff>
      <xdr:row>55</xdr:row>
      <xdr:rowOff>171450</xdr:rowOff>
    </xdr:from>
    <xdr:to>
      <xdr:col>5</xdr:col>
      <xdr:colOff>548640</xdr:colOff>
      <xdr:row>83</xdr:row>
      <xdr:rowOff>144780</xdr:rowOff>
    </xdr:to>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269389</xdr:colOff>
      <xdr:row>23</xdr:row>
      <xdr:rowOff>129988</xdr:rowOff>
    </xdr:from>
    <xdr:to>
      <xdr:col>5</xdr:col>
      <xdr:colOff>462280</xdr:colOff>
      <xdr:row>52</xdr:row>
      <xdr:rowOff>71717</xdr:rowOff>
    </xdr:to>
    <xdr:graphicFrame macro="">
      <xdr:nvGraphicFramePr>
        <xdr:cNvPr id="4" name="Chart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609599</xdr:colOff>
      <xdr:row>88</xdr:row>
      <xdr:rowOff>31376</xdr:rowOff>
    </xdr:from>
    <xdr:to>
      <xdr:col>5</xdr:col>
      <xdr:colOff>546846</xdr:colOff>
      <xdr:row>115</xdr:row>
      <xdr:rowOff>161365</xdr:rowOff>
    </xdr:to>
    <xdr:graphicFrame macro="">
      <xdr:nvGraphicFramePr>
        <xdr:cNvPr id="7" name="Chart 6">
          <a:extLst>
            <a:ext uri="{FF2B5EF4-FFF2-40B4-BE49-F238E27FC236}">
              <a16:creationId xmlns:a16="http://schemas.microsoft.com/office/drawing/2014/main" id="{00000000-0008-0000-03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22860</xdr:colOff>
      <xdr:row>13</xdr:row>
      <xdr:rowOff>102870</xdr:rowOff>
    </xdr:from>
    <xdr:to>
      <xdr:col>8</xdr:col>
      <xdr:colOff>30480</xdr:colOff>
      <xdr:row>42</xdr:row>
      <xdr:rowOff>76200</xdr:rowOff>
    </xdr:to>
    <xdr:graphicFrame macro="">
      <xdr:nvGraphicFramePr>
        <xdr:cNvPr id="4" name="Chart 3">
          <a:extLst>
            <a:ext uri="{FF2B5EF4-FFF2-40B4-BE49-F238E27FC236}">
              <a16:creationId xmlns:a16="http://schemas.microsoft.com/office/drawing/2014/main" id="{00000000-0008-0000-06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38100</xdr:colOff>
      <xdr:row>26</xdr:row>
      <xdr:rowOff>64770</xdr:rowOff>
    </xdr:from>
    <xdr:to>
      <xdr:col>7</xdr:col>
      <xdr:colOff>1264920</xdr:colOff>
      <xdr:row>54</xdr:row>
      <xdr:rowOff>38100</xdr:rowOff>
    </xdr:to>
    <xdr:graphicFrame macro="">
      <xdr:nvGraphicFramePr>
        <xdr:cNvPr id="6" name="Chart 5">
          <a:extLst>
            <a:ext uri="{FF2B5EF4-FFF2-40B4-BE49-F238E27FC236}">
              <a16:creationId xmlns:a16="http://schemas.microsoft.com/office/drawing/2014/main" id="{00000000-0008-0000-07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38100</xdr:colOff>
      <xdr:row>57</xdr:row>
      <xdr:rowOff>118110</xdr:rowOff>
    </xdr:from>
    <xdr:to>
      <xdr:col>7</xdr:col>
      <xdr:colOff>1242060</xdr:colOff>
      <xdr:row>89</xdr:row>
      <xdr:rowOff>60960</xdr:rowOff>
    </xdr:to>
    <xdr:graphicFrame macro="">
      <xdr:nvGraphicFramePr>
        <xdr:cNvPr id="7" name="Chart 6">
          <a:extLst>
            <a:ext uri="{FF2B5EF4-FFF2-40B4-BE49-F238E27FC236}">
              <a16:creationId xmlns:a16="http://schemas.microsoft.com/office/drawing/2014/main" id="{00000000-0008-0000-07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22860</xdr:colOff>
      <xdr:row>10</xdr:row>
      <xdr:rowOff>167640</xdr:rowOff>
    </xdr:from>
    <xdr:to>
      <xdr:col>11</xdr:col>
      <xdr:colOff>594360</xdr:colOff>
      <xdr:row>36</xdr:row>
      <xdr:rowOff>137160</xdr:rowOff>
    </xdr:to>
    <xdr:graphicFrame macro="">
      <xdr:nvGraphicFramePr>
        <xdr:cNvPr id="2" name="Chart 1">
          <a:extLst>
            <a:ext uri="{FF2B5EF4-FFF2-40B4-BE49-F238E27FC236}">
              <a16:creationId xmlns:a16="http://schemas.microsoft.com/office/drawing/2014/main" id="{37471916-662A-E273-B4D9-51A1B4C052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Annual%20Report%202023\2023%20-%20NEW\Data%20Compile%20sheet%20General\General%20companies\Volume%2001%20-%20Broker%20Business\Updated%20Overseas%20and%20Reinsurance\IB%20AR%20Data%20Compiling%20Sheet%202023%20-%20Final%20V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
      <sheetName val="Final Data Collection Sheet"/>
      <sheetName val="Sheet1-Including Commission Inc"/>
      <sheetName val="Sheet 2 -GWP by RI business"/>
      <sheetName val="All Brokers - Local Business"/>
      <sheetName val="All Brokers - All Business"/>
      <sheetName val="Total 40 Broker filter - Local"/>
      <sheetName val="Top 40 Broker filter - All"/>
      <sheetName val="working - Total GWP"/>
      <sheetName val="All IB - Final Local business"/>
      <sheetName val="All IB - Final All Business"/>
      <sheetName val="IB Top 40 -Final Local Business"/>
      <sheetName val="IB Top 40 -Final all Business"/>
      <sheetName val="AR 2023- Final Chart"/>
      <sheetName val="AR 2023- final -Re"/>
      <sheetName val="Final  - Chart 01"/>
      <sheetName val="Final Chart 02"/>
      <sheetName val="Final table "/>
      <sheetName val="Final Chart 03"/>
    </sheetNames>
    <sheetDataSet>
      <sheetData sheetId="0" refreshError="1"/>
      <sheetData sheetId="1" refreshError="1"/>
      <sheetData sheetId="2" refreshError="1"/>
      <sheetData sheetId="3">
        <row r="91">
          <cell r="J91">
            <v>1574195.8626662521</v>
          </cell>
          <cell r="K91">
            <v>254.76222999999999</v>
          </cell>
        </row>
        <row r="179">
          <cell r="J179">
            <v>1739697.3196</v>
          </cell>
          <cell r="K179">
            <v>3026.1988999999999</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heme">
  <a:themeElements>
    <a:clrScheme name="Blue Warm">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30"/>
  <sheetViews>
    <sheetView showGridLines="0" tabSelected="1" view="pageBreakPreview" zoomScale="86" zoomScaleNormal="70" zoomScaleSheetLayoutView="86" workbookViewId="0">
      <selection activeCell="D32" sqref="D32"/>
    </sheetView>
  </sheetViews>
  <sheetFormatPr defaultRowHeight="14.4" x14ac:dyDescent="0.3"/>
  <cols>
    <col min="1" max="1" width="3.5546875" customWidth="1"/>
    <col min="22" max="22" width="3.88671875" customWidth="1"/>
  </cols>
  <sheetData>
    <row r="1" spans="2:21" ht="15" thickBot="1" x14ac:dyDescent="0.35"/>
    <row r="2" spans="2:21" ht="14.4" customHeight="1" x14ac:dyDescent="0.3">
      <c r="B2" s="302" t="s">
        <v>0</v>
      </c>
      <c r="C2" s="303"/>
      <c r="D2" s="303"/>
      <c r="E2" s="303"/>
      <c r="F2" s="303"/>
      <c r="G2" s="303"/>
      <c r="H2" s="303"/>
      <c r="I2" s="303"/>
      <c r="J2" s="303"/>
      <c r="K2" s="303"/>
      <c r="L2" s="303"/>
      <c r="M2" s="303"/>
      <c r="N2" s="303"/>
      <c r="O2" s="303"/>
      <c r="P2" s="303"/>
      <c r="Q2" s="303"/>
      <c r="R2" s="303"/>
      <c r="S2" s="303"/>
      <c r="T2" s="303"/>
      <c r="U2" s="304"/>
    </row>
    <row r="3" spans="2:21" ht="14.4" customHeight="1" x14ac:dyDescent="0.3">
      <c r="B3" s="305"/>
      <c r="C3" s="306"/>
      <c r="D3" s="306"/>
      <c r="E3" s="306"/>
      <c r="F3" s="306"/>
      <c r="G3" s="306"/>
      <c r="H3" s="306"/>
      <c r="I3" s="306"/>
      <c r="J3" s="306"/>
      <c r="K3" s="306"/>
      <c r="L3" s="306"/>
      <c r="M3" s="306"/>
      <c r="N3" s="306"/>
      <c r="O3" s="306"/>
      <c r="P3" s="306"/>
      <c r="Q3" s="306"/>
      <c r="R3" s="306"/>
      <c r="S3" s="306"/>
      <c r="T3" s="306"/>
      <c r="U3" s="307"/>
    </row>
    <row r="4" spans="2:21" ht="14.4" customHeight="1" x14ac:dyDescent="0.3">
      <c r="B4" s="305"/>
      <c r="C4" s="306"/>
      <c r="D4" s="306"/>
      <c r="E4" s="306"/>
      <c r="F4" s="306"/>
      <c r="G4" s="306"/>
      <c r="H4" s="306"/>
      <c r="I4" s="306"/>
      <c r="J4" s="306"/>
      <c r="K4" s="306"/>
      <c r="L4" s="306"/>
      <c r="M4" s="306"/>
      <c r="N4" s="306"/>
      <c r="O4" s="306"/>
      <c r="P4" s="306"/>
      <c r="Q4" s="306"/>
      <c r="R4" s="306"/>
      <c r="S4" s="306"/>
      <c r="T4" s="306"/>
      <c r="U4" s="307"/>
    </row>
    <row r="5" spans="2:21" ht="14.4" customHeight="1" x14ac:dyDescent="0.3">
      <c r="B5" s="305"/>
      <c r="C5" s="306"/>
      <c r="D5" s="306"/>
      <c r="E5" s="306"/>
      <c r="F5" s="306"/>
      <c r="G5" s="306"/>
      <c r="H5" s="306"/>
      <c r="I5" s="306"/>
      <c r="J5" s="306"/>
      <c r="K5" s="306"/>
      <c r="L5" s="306"/>
      <c r="M5" s="306"/>
      <c r="N5" s="306"/>
      <c r="O5" s="306"/>
      <c r="P5" s="306"/>
      <c r="Q5" s="306"/>
      <c r="R5" s="306"/>
      <c r="S5" s="306"/>
      <c r="T5" s="306"/>
      <c r="U5" s="307"/>
    </row>
    <row r="6" spans="2:21" ht="14.4" customHeight="1" x14ac:dyDescent="0.3">
      <c r="B6" s="305"/>
      <c r="C6" s="306"/>
      <c r="D6" s="306"/>
      <c r="E6" s="306"/>
      <c r="F6" s="306"/>
      <c r="G6" s="306"/>
      <c r="H6" s="306"/>
      <c r="I6" s="306"/>
      <c r="J6" s="306"/>
      <c r="K6" s="306"/>
      <c r="L6" s="306"/>
      <c r="M6" s="306"/>
      <c r="N6" s="306"/>
      <c r="O6" s="306"/>
      <c r="P6" s="306"/>
      <c r="Q6" s="306"/>
      <c r="R6" s="306"/>
      <c r="S6" s="306"/>
      <c r="T6" s="306"/>
      <c r="U6" s="307"/>
    </row>
    <row r="7" spans="2:21" ht="14.4" customHeight="1" x14ac:dyDescent="0.3">
      <c r="B7" s="305"/>
      <c r="C7" s="306"/>
      <c r="D7" s="306"/>
      <c r="E7" s="306"/>
      <c r="F7" s="306"/>
      <c r="G7" s="306"/>
      <c r="H7" s="306"/>
      <c r="I7" s="306"/>
      <c r="J7" s="306"/>
      <c r="K7" s="306"/>
      <c r="L7" s="306"/>
      <c r="M7" s="306"/>
      <c r="N7" s="306"/>
      <c r="O7" s="306"/>
      <c r="P7" s="306"/>
      <c r="Q7" s="306"/>
      <c r="R7" s="306"/>
      <c r="S7" s="306"/>
      <c r="T7" s="306"/>
      <c r="U7" s="307"/>
    </row>
    <row r="8" spans="2:21" ht="14.4" customHeight="1" x14ac:dyDescent="0.3">
      <c r="B8" s="305"/>
      <c r="C8" s="306"/>
      <c r="D8" s="306"/>
      <c r="E8" s="306"/>
      <c r="F8" s="306"/>
      <c r="G8" s="306"/>
      <c r="H8" s="306"/>
      <c r="I8" s="306"/>
      <c r="J8" s="306"/>
      <c r="K8" s="306"/>
      <c r="L8" s="306"/>
      <c r="M8" s="306"/>
      <c r="N8" s="306"/>
      <c r="O8" s="306"/>
      <c r="P8" s="306"/>
      <c r="Q8" s="306"/>
      <c r="R8" s="306"/>
      <c r="S8" s="306"/>
      <c r="T8" s="306"/>
      <c r="U8" s="307"/>
    </row>
    <row r="9" spans="2:21" ht="14.4" customHeight="1" x14ac:dyDescent="0.3">
      <c r="B9" s="305"/>
      <c r="C9" s="306"/>
      <c r="D9" s="306"/>
      <c r="E9" s="306"/>
      <c r="F9" s="306"/>
      <c r="G9" s="306"/>
      <c r="H9" s="306"/>
      <c r="I9" s="306"/>
      <c r="J9" s="306"/>
      <c r="K9" s="306"/>
      <c r="L9" s="306"/>
      <c r="M9" s="306"/>
      <c r="N9" s="306"/>
      <c r="O9" s="306"/>
      <c r="P9" s="306"/>
      <c r="Q9" s="306"/>
      <c r="R9" s="306"/>
      <c r="S9" s="306"/>
      <c r="T9" s="306"/>
      <c r="U9" s="307"/>
    </row>
    <row r="10" spans="2:21" ht="14.4" customHeight="1" x14ac:dyDescent="0.3">
      <c r="B10" s="305"/>
      <c r="C10" s="306"/>
      <c r="D10" s="306"/>
      <c r="E10" s="306"/>
      <c r="F10" s="306"/>
      <c r="G10" s="306"/>
      <c r="H10" s="306"/>
      <c r="I10" s="306"/>
      <c r="J10" s="306"/>
      <c r="K10" s="306"/>
      <c r="L10" s="306"/>
      <c r="M10" s="306"/>
      <c r="N10" s="306"/>
      <c r="O10" s="306"/>
      <c r="P10" s="306"/>
      <c r="Q10" s="306"/>
      <c r="R10" s="306"/>
      <c r="S10" s="306"/>
      <c r="T10" s="306"/>
      <c r="U10" s="307"/>
    </row>
    <row r="11" spans="2:21" ht="14.4" customHeight="1" x14ac:dyDescent="0.3">
      <c r="B11" s="305"/>
      <c r="C11" s="306"/>
      <c r="D11" s="306"/>
      <c r="E11" s="306"/>
      <c r="F11" s="306"/>
      <c r="G11" s="306"/>
      <c r="H11" s="306"/>
      <c r="I11" s="306"/>
      <c r="J11" s="306"/>
      <c r="K11" s="306"/>
      <c r="L11" s="306"/>
      <c r="M11" s="306"/>
      <c r="N11" s="306"/>
      <c r="O11" s="306"/>
      <c r="P11" s="306"/>
      <c r="Q11" s="306"/>
      <c r="R11" s="306"/>
      <c r="S11" s="306"/>
      <c r="T11" s="306"/>
      <c r="U11" s="307"/>
    </row>
    <row r="12" spans="2:21" ht="14.4" customHeight="1" x14ac:dyDescent="0.3">
      <c r="B12" s="305"/>
      <c r="C12" s="306"/>
      <c r="D12" s="306"/>
      <c r="E12" s="306"/>
      <c r="F12" s="306"/>
      <c r="G12" s="306"/>
      <c r="H12" s="306"/>
      <c r="I12" s="306"/>
      <c r="J12" s="306"/>
      <c r="K12" s="306"/>
      <c r="L12" s="306"/>
      <c r="M12" s="306"/>
      <c r="N12" s="306"/>
      <c r="O12" s="306"/>
      <c r="P12" s="306"/>
      <c r="Q12" s="306"/>
      <c r="R12" s="306"/>
      <c r="S12" s="306"/>
      <c r="T12" s="306"/>
      <c r="U12" s="307"/>
    </row>
    <row r="13" spans="2:21" ht="13.95" customHeight="1" x14ac:dyDescent="0.3">
      <c r="B13" s="305"/>
      <c r="C13" s="306"/>
      <c r="D13" s="306"/>
      <c r="E13" s="306"/>
      <c r="F13" s="306"/>
      <c r="G13" s="306"/>
      <c r="H13" s="306"/>
      <c r="I13" s="306"/>
      <c r="J13" s="306"/>
      <c r="K13" s="306"/>
      <c r="L13" s="306"/>
      <c r="M13" s="306"/>
      <c r="N13" s="306"/>
      <c r="O13" s="306"/>
      <c r="P13" s="306"/>
      <c r="Q13" s="306"/>
      <c r="R13" s="306"/>
      <c r="S13" s="306"/>
      <c r="T13" s="306"/>
      <c r="U13" s="307"/>
    </row>
    <row r="14" spans="2:21" ht="14.4" hidden="1" customHeight="1" x14ac:dyDescent="0.3">
      <c r="B14" s="305"/>
      <c r="C14" s="306"/>
      <c r="D14" s="306"/>
      <c r="E14" s="306"/>
      <c r="F14" s="306"/>
      <c r="G14" s="306"/>
      <c r="H14" s="306"/>
      <c r="I14" s="306"/>
      <c r="J14" s="306"/>
      <c r="K14" s="306"/>
      <c r="L14" s="306"/>
      <c r="M14" s="306"/>
      <c r="N14" s="306"/>
      <c r="O14" s="306"/>
      <c r="P14" s="306"/>
      <c r="Q14" s="306"/>
      <c r="R14" s="306"/>
      <c r="S14" s="306"/>
      <c r="T14" s="306"/>
      <c r="U14" s="307"/>
    </row>
    <row r="15" spans="2:21" ht="78.599999999999994" customHeight="1" x14ac:dyDescent="0.3">
      <c r="B15" s="295" t="s">
        <v>1</v>
      </c>
      <c r="C15" s="296"/>
      <c r="D15" s="296"/>
      <c r="E15" s="296"/>
      <c r="F15" s="296"/>
      <c r="G15" s="296"/>
      <c r="H15" s="296"/>
      <c r="I15" s="296"/>
      <c r="J15" s="296"/>
      <c r="K15" s="296"/>
      <c r="L15" s="296"/>
      <c r="M15" s="296"/>
      <c r="N15" s="296"/>
      <c r="O15" s="296"/>
      <c r="P15" s="296"/>
      <c r="Q15" s="296"/>
      <c r="R15" s="296"/>
      <c r="S15" s="296"/>
      <c r="T15" s="296"/>
      <c r="U15" s="297"/>
    </row>
    <row r="16" spans="2:21" ht="14.4" customHeight="1" x14ac:dyDescent="0.3">
      <c r="B16" s="3"/>
      <c r="C16" s="4"/>
      <c r="D16" s="4"/>
      <c r="E16" s="4"/>
      <c r="F16" s="4"/>
      <c r="G16" s="4"/>
      <c r="H16" s="4"/>
      <c r="I16" s="4"/>
      <c r="J16" s="4"/>
      <c r="K16" s="4"/>
      <c r="L16" s="4"/>
      <c r="M16" s="4"/>
      <c r="N16" s="4"/>
      <c r="O16" s="4"/>
      <c r="P16" s="4"/>
      <c r="Q16" s="308"/>
      <c r="R16" s="308"/>
      <c r="S16" s="308"/>
      <c r="U16" s="1"/>
    </row>
    <row r="17" spans="2:21" ht="14.4" customHeight="1" x14ac:dyDescent="0.3">
      <c r="B17" s="3"/>
      <c r="C17" s="4"/>
      <c r="D17" s="4"/>
      <c r="E17" s="4"/>
      <c r="F17" s="4"/>
      <c r="G17" s="4"/>
      <c r="H17" s="4"/>
      <c r="I17" s="4"/>
      <c r="J17" s="4"/>
      <c r="K17" s="4"/>
      <c r="L17" s="4"/>
      <c r="M17" s="4"/>
      <c r="N17" s="4"/>
      <c r="O17" s="4"/>
      <c r="P17" s="4"/>
      <c r="Q17" s="308"/>
      <c r="R17" s="308"/>
      <c r="S17" s="308"/>
      <c r="U17" s="1"/>
    </row>
    <row r="18" spans="2:21" ht="14.4" customHeight="1" x14ac:dyDescent="0.3">
      <c r="B18" s="3"/>
      <c r="C18" s="4"/>
      <c r="D18" s="4"/>
      <c r="E18" s="4"/>
      <c r="F18" s="4"/>
      <c r="G18" s="4"/>
      <c r="H18" s="4"/>
      <c r="I18" s="4"/>
      <c r="J18" s="4"/>
      <c r="K18" s="4"/>
      <c r="L18" s="4"/>
      <c r="M18" s="4"/>
      <c r="N18" s="4"/>
      <c r="O18" s="4"/>
      <c r="P18" s="4"/>
      <c r="Q18" s="308"/>
      <c r="R18" s="308"/>
      <c r="S18" s="308"/>
      <c r="U18" s="1"/>
    </row>
    <row r="19" spans="2:21" ht="14.4" customHeight="1" x14ac:dyDescent="0.3">
      <c r="B19" s="3"/>
      <c r="C19" s="4"/>
      <c r="D19" s="4"/>
      <c r="E19" s="4"/>
      <c r="F19" s="4"/>
      <c r="G19" s="4"/>
      <c r="H19" s="4"/>
      <c r="I19" s="4"/>
      <c r="J19" s="4"/>
      <c r="K19" s="4"/>
      <c r="L19" s="4"/>
      <c r="M19" s="4"/>
      <c r="N19" s="4"/>
      <c r="O19" s="4"/>
      <c r="P19" s="4"/>
      <c r="Q19" s="308"/>
      <c r="R19" s="308"/>
      <c r="S19" s="308"/>
      <c r="U19" s="1"/>
    </row>
    <row r="20" spans="2:21" ht="14.4" customHeight="1" x14ac:dyDescent="0.3">
      <c r="B20" s="3"/>
      <c r="C20" s="4"/>
      <c r="D20" s="4"/>
      <c r="E20" s="4"/>
      <c r="F20" s="4"/>
      <c r="G20" s="4"/>
      <c r="H20" s="4"/>
      <c r="I20" s="4"/>
      <c r="J20" s="4"/>
      <c r="K20" s="4"/>
      <c r="L20" s="4"/>
      <c r="M20" s="4"/>
      <c r="N20" s="4"/>
      <c r="O20" s="4"/>
      <c r="P20" s="4"/>
      <c r="Q20" s="308"/>
      <c r="R20" s="308"/>
      <c r="S20" s="308"/>
      <c r="U20" s="1"/>
    </row>
    <row r="21" spans="2:21" ht="14.4" customHeight="1" x14ac:dyDescent="0.3">
      <c r="B21" s="3"/>
      <c r="C21" s="4"/>
      <c r="D21" s="4"/>
      <c r="E21" s="4"/>
      <c r="F21" s="4"/>
      <c r="G21" s="4"/>
      <c r="H21" s="4"/>
      <c r="I21" s="4"/>
      <c r="J21" s="4"/>
      <c r="K21" s="4"/>
      <c r="L21" s="4"/>
      <c r="M21" s="4"/>
      <c r="N21" s="4"/>
      <c r="O21" s="4"/>
      <c r="P21" s="4"/>
      <c r="Q21" s="308"/>
      <c r="R21" s="308"/>
      <c r="S21" s="308"/>
      <c r="U21" s="1"/>
    </row>
    <row r="22" spans="2:21" ht="14.4" customHeight="1" x14ac:dyDescent="0.3">
      <c r="B22" s="3"/>
      <c r="C22" s="4"/>
      <c r="D22" s="4"/>
      <c r="E22" s="4"/>
      <c r="F22" s="4"/>
      <c r="G22" s="4"/>
      <c r="H22" s="4"/>
      <c r="I22" s="4"/>
      <c r="J22" s="4"/>
      <c r="K22" s="4"/>
      <c r="L22" s="4"/>
      <c r="M22" s="4"/>
      <c r="N22" s="4"/>
      <c r="O22" s="4"/>
      <c r="P22" s="4"/>
      <c r="Q22" s="308"/>
      <c r="R22" s="308"/>
      <c r="S22" s="308"/>
      <c r="U22" s="1"/>
    </row>
    <row r="23" spans="2:21" ht="14.4" customHeight="1" x14ac:dyDescent="0.3">
      <c r="B23" s="3"/>
      <c r="C23" s="4"/>
      <c r="D23" s="4"/>
      <c r="E23" s="4"/>
      <c r="F23" s="4"/>
      <c r="G23" s="4"/>
      <c r="H23" s="4"/>
      <c r="I23" s="4"/>
      <c r="J23" s="4"/>
      <c r="K23" s="4"/>
      <c r="L23" s="4"/>
      <c r="M23" s="4"/>
      <c r="N23" s="4"/>
      <c r="O23" s="4"/>
      <c r="P23" s="4"/>
      <c r="Q23" s="308"/>
      <c r="R23" s="308"/>
      <c r="S23" s="308"/>
      <c r="U23" s="1"/>
    </row>
    <row r="24" spans="2:21" ht="14.4" customHeight="1" x14ac:dyDescent="0.3">
      <c r="B24" s="3"/>
      <c r="C24" s="4"/>
      <c r="D24" s="4"/>
      <c r="E24" s="4"/>
      <c r="F24" s="4"/>
      <c r="G24" s="4"/>
      <c r="H24" s="4"/>
      <c r="I24" s="4"/>
      <c r="J24" s="4"/>
      <c r="K24" s="4"/>
      <c r="L24" s="4"/>
      <c r="M24" s="4"/>
      <c r="N24" s="4"/>
      <c r="O24" s="4"/>
      <c r="P24" s="4"/>
      <c r="Q24" s="308"/>
      <c r="R24" s="308"/>
      <c r="S24" s="308"/>
      <c r="U24" s="1"/>
    </row>
    <row r="25" spans="2:21" ht="14.4" customHeight="1" x14ac:dyDescent="0.3">
      <c r="B25" s="3"/>
      <c r="C25" s="4"/>
      <c r="D25" s="4"/>
      <c r="E25" s="4"/>
      <c r="F25" s="4"/>
      <c r="G25" s="4"/>
      <c r="H25" s="4"/>
      <c r="I25" s="4"/>
      <c r="J25" s="4"/>
      <c r="K25" s="4"/>
      <c r="L25" s="4"/>
      <c r="M25" s="4"/>
      <c r="N25" s="4"/>
      <c r="O25" s="4"/>
      <c r="P25" s="4"/>
      <c r="Q25" s="308"/>
      <c r="R25" s="308"/>
      <c r="S25" s="308"/>
      <c r="U25" s="1"/>
    </row>
    <row r="26" spans="2:21" ht="14.4" customHeight="1" x14ac:dyDescent="0.3">
      <c r="B26" s="3"/>
      <c r="C26" s="4"/>
      <c r="D26" s="4"/>
      <c r="E26" s="4"/>
      <c r="F26" s="4"/>
      <c r="G26" s="4"/>
      <c r="H26" s="4"/>
      <c r="I26" s="4"/>
      <c r="J26" s="4"/>
      <c r="K26" s="4"/>
      <c r="L26" s="4"/>
      <c r="M26" s="4"/>
      <c r="N26" s="4"/>
      <c r="O26" s="4"/>
      <c r="P26" s="4"/>
      <c r="Q26" s="308"/>
      <c r="R26" s="308"/>
      <c r="S26" s="308"/>
      <c r="U26" s="1"/>
    </row>
    <row r="27" spans="2:21" ht="14.4" customHeight="1" x14ac:dyDescent="0.3">
      <c r="B27" s="3"/>
      <c r="C27" s="4"/>
      <c r="D27" s="4"/>
      <c r="E27" s="4"/>
      <c r="F27" s="4"/>
      <c r="G27" s="4"/>
      <c r="H27" s="4"/>
      <c r="I27" s="4"/>
      <c r="J27" s="4"/>
      <c r="K27" s="4"/>
      <c r="L27" s="4"/>
      <c r="M27" s="4"/>
      <c r="N27" s="4"/>
      <c r="O27" s="4"/>
      <c r="P27" s="4"/>
      <c r="Q27" s="308"/>
      <c r="R27" s="308"/>
      <c r="S27" s="308"/>
      <c r="U27" s="1"/>
    </row>
    <row r="28" spans="2:21" ht="33.6" customHeight="1" x14ac:dyDescent="0.3">
      <c r="B28" s="298" t="s">
        <v>2</v>
      </c>
      <c r="C28" s="299"/>
      <c r="D28" s="299"/>
      <c r="E28" s="299"/>
      <c r="F28" s="299"/>
      <c r="G28" s="299"/>
      <c r="H28" s="299"/>
      <c r="I28" s="299"/>
      <c r="J28" s="299"/>
      <c r="K28" s="299"/>
      <c r="L28" s="299"/>
      <c r="M28" s="299"/>
      <c r="N28" s="299"/>
      <c r="O28" s="299"/>
      <c r="P28" s="299"/>
      <c r="Q28" s="299"/>
      <c r="R28" s="299"/>
      <c r="S28" s="299"/>
      <c r="T28" s="299"/>
      <c r="U28" s="300"/>
    </row>
    <row r="29" spans="2:21" ht="38.4" customHeight="1" x14ac:dyDescent="0.3">
      <c r="B29" s="298" t="s">
        <v>3</v>
      </c>
      <c r="C29" s="299"/>
      <c r="D29" s="299"/>
      <c r="E29" s="299"/>
      <c r="F29" s="299"/>
      <c r="G29" s="299"/>
      <c r="H29" s="299"/>
      <c r="I29" s="299"/>
      <c r="J29" s="299"/>
      <c r="K29" s="299"/>
      <c r="L29" s="299"/>
      <c r="M29" s="299"/>
      <c r="N29" s="299"/>
      <c r="O29" s="299"/>
      <c r="P29" s="299"/>
      <c r="Q29" s="299"/>
      <c r="R29" s="299"/>
      <c r="S29" s="299"/>
      <c r="T29" s="299"/>
      <c r="U29" s="300"/>
    </row>
    <row r="30" spans="2:21" ht="15" customHeight="1" thickBot="1" x14ac:dyDescent="0.35">
      <c r="B30" s="5"/>
      <c r="C30" s="6"/>
      <c r="D30" s="6"/>
      <c r="E30" s="6"/>
      <c r="F30" s="6"/>
      <c r="G30" s="6"/>
      <c r="H30" s="6"/>
      <c r="I30" s="6"/>
      <c r="J30" s="6"/>
      <c r="K30" s="6"/>
      <c r="L30" s="6"/>
      <c r="M30" s="6"/>
      <c r="N30" s="6"/>
      <c r="O30" s="6"/>
      <c r="P30" s="301"/>
      <c r="Q30" s="301"/>
      <c r="R30" s="301"/>
      <c r="S30" s="301"/>
      <c r="T30" s="7"/>
      <c r="U30" s="8"/>
    </row>
  </sheetData>
  <mergeCells count="6">
    <mergeCell ref="B15:U15"/>
    <mergeCell ref="B28:U28"/>
    <mergeCell ref="B29:U29"/>
    <mergeCell ref="P30:S30"/>
    <mergeCell ref="B2:U14"/>
    <mergeCell ref="Q16:S27"/>
  </mergeCells>
  <pageMargins left="0.7" right="0.7" top="0.75" bottom="0.75" header="0.3" footer="0.3"/>
  <pageSetup scale="37"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87"/>
  <sheetViews>
    <sheetView showGridLines="0" view="pageBreakPreview" zoomScaleNormal="115" zoomScaleSheetLayoutView="100" workbookViewId="0"/>
  </sheetViews>
  <sheetFormatPr defaultColWidth="8.88671875" defaultRowHeight="11.4" x14ac:dyDescent="0.2"/>
  <cols>
    <col min="1" max="1" width="3.6640625" style="17" customWidth="1"/>
    <col min="2" max="2" width="9.109375" style="16" customWidth="1"/>
    <col min="3" max="3" width="41.6640625" style="17" bestFit="1" customWidth="1"/>
    <col min="4" max="4" width="15.6640625" style="17" customWidth="1"/>
    <col min="5" max="5" width="18" style="17" customWidth="1"/>
    <col min="6" max="6" width="19.6640625" style="17" customWidth="1"/>
    <col min="7" max="7" width="18.88671875" style="17" customWidth="1"/>
    <col min="8" max="8" width="20.33203125" style="17" customWidth="1"/>
    <col min="9" max="9" width="16.6640625" style="17" customWidth="1"/>
    <col min="10" max="10" width="2.88671875" style="17" customWidth="1"/>
    <col min="11" max="16384" width="8.88671875" style="17"/>
  </cols>
  <sheetData>
    <row r="1" spans="2:9" ht="15" customHeight="1" x14ac:dyDescent="0.2"/>
    <row r="2" spans="2:9" ht="13.8" x14ac:dyDescent="0.25">
      <c r="B2" s="20" t="s">
        <v>177</v>
      </c>
    </row>
    <row r="3" spans="2:9" ht="13.8" x14ac:dyDescent="0.25">
      <c r="B3" s="319" t="s">
        <v>261</v>
      </c>
      <c r="C3" s="319"/>
      <c r="D3" s="319"/>
      <c r="E3" s="319"/>
      <c r="F3" s="319"/>
      <c r="G3" s="319"/>
      <c r="H3" s="319"/>
      <c r="I3" s="319"/>
    </row>
    <row r="4" spans="2:9" ht="12" thickBot="1" x14ac:dyDescent="0.25">
      <c r="C4" s="117"/>
    </row>
    <row r="5" spans="2:9" ht="19.95" customHeight="1" thickBot="1" x14ac:dyDescent="0.25">
      <c r="B5" s="320" t="s">
        <v>42</v>
      </c>
      <c r="C5" s="320" t="s">
        <v>135</v>
      </c>
      <c r="D5" s="323" t="s">
        <v>136</v>
      </c>
      <c r="E5" s="324"/>
      <c r="F5" s="324"/>
      <c r="G5" s="324"/>
      <c r="H5" s="324"/>
      <c r="I5" s="325"/>
    </row>
    <row r="6" spans="2:9" ht="19.95" customHeight="1" thickBot="1" x14ac:dyDescent="0.25">
      <c r="B6" s="321"/>
      <c r="C6" s="321"/>
      <c r="D6" s="323" t="s">
        <v>44</v>
      </c>
      <c r="E6" s="324"/>
      <c r="F6" s="324"/>
      <c r="G6" s="324"/>
      <c r="H6" s="324"/>
      <c r="I6" s="325"/>
    </row>
    <row r="7" spans="2:9" ht="19.95" customHeight="1" x14ac:dyDescent="0.2">
      <c r="B7" s="321"/>
      <c r="C7" s="321"/>
      <c r="D7" s="332" t="s">
        <v>45</v>
      </c>
      <c r="E7" s="333"/>
      <c r="F7" s="332" t="s">
        <v>46</v>
      </c>
      <c r="G7" s="333"/>
      <c r="H7" s="332" t="s">
        <v>47</v>
      </c>
      <c r="I7" s="333"/>
    </row>
    <row r="8" spans="2:9" ht="19.95" customHeight="1" x14ac:dyDescent="0.2">
      <c r="B8" s="321"/>
      <c r="C8" s="321"/>
      <c r="D8" s="335"/>
      <c r="E8" s="336"/>
      <c r="F8" s="335"/>
      <c r="G8" s="336"/>
      <c r="H8" s="335"/>
      <c r="I8" s="336"/>
    </row>
    <row r="9" spans="2:9" ht="19.95" customHeight="1" x14ac:dyDescent="0.2">
      <c r="B9" s="321"/>
      <c r="C9" s="321"/>
      <c r="D9" s="335"/>
      <c r="E9" s="336"/>
      <c r="F9" s="335"/>
      <c r="G9" s="336"/>
      <c r="H9" s="335"/>
      <c r="I9" s="336"/>
    </row>
    <row r="10" spans="2:9" ht="19.95" customHeight="1" x14ac:dyDescent="0.2">
      <c r="B10" s="321"/>
      <c r="C10" s="321"/>
      <c r="D10" s="337"/>
      <c r="E10" s="338"/>
      <c r="F10" s="337"/>
      <c r="G10" s="338"/>
      <c r="H10" s="337"/>
      <c r="I10" s="338"/>
    </row>
    <row r="11" spans="2:9" ht="45" customHeight="1" x14ac:dyDescent="0.2">
      <c r="B11" s="334"/>
      <c r="C11" s="334"/>
      <c r="D11" s="151" t="s">
        <v>48</v>
      </c>
      <c r="E11" s="151" t="s">
        <v>141</v>
      </c>
      <c r="F11" s="151" t="s">
        <v>48</v>
      </c>
      <c r="G11" s="151" t="s">
        <v>141</v>
      </c>
      <c r="H11" s="151" t="s">
        <v>48</v>
      </c>
      <c r="I11" s="151" t="s">
        <v>141</v>
      </c>
    </row>
    <row r="12" spans="2:9" s="210" customFormat="1" ht="19.95" customHeight="1" x14ac:dyDescent="0.3">
      <c r="B12" s="169">
        <v>1</v>
      </c>
      <c r="C12" s="170" t="s">
        <v>51</v>
      </c>
      <c r="D12" s="187">
        <v>234154.96072999996</v>
      </c>
      <c r="E12" s="156">
        <v>4.8460689525002376E-2</v>
      </c>
      <c r="F12" s="187">
        <v>3294710.12139</v>
      </c>
      <c r="G12" s="156">
        <v>8.2260053451560344E-2</v>
      </c>
      <c r="H12" s="188">
        <v>3528865.0821199999</v>
      </c>
      <c r="I12" s="171">
        <v>7.8621501498874494E-2</v>
      </c>
    </row>
    <row r="13" spans="2:9" s="210" customFormat="1" ht="19.95" customHeight="1" x14ac:dyDescent="0.3">
      <c r="B13" s="169">
        <v>2</v>
      </c>
      <c r="C13" s="172" t="s">
        <v>52</v>
      </c>
      <c r="D13" s="187">
        <v>792965.36868999992</v>
      </c>
      <c r="E13" s="156">
        <v>0.1641120410875061</v>
      </c>
      <c r="F13" s="187">
        <v>2615378.7502571787</v>
      </c>
      <c r="G13" s="156">
        <v>6.5298975589835814E-2</v>
      </c>
      <c r="H13" s="188">
        <v>3408344.1189471786</v>
      </c>
      <c r="I13" s="171">
        <v>7.593634951197982E-2</v>
      </c>
    </row>
    <row r="14" spans="2:9" s="210" customFormat="1" ht="19.95" customHeight="1" x14ac:dyDescent="0.3">
      <c r="B14" s="169">
        <v>3</v>
      </c>
      <c r="C14" s="172" t="s">
        <v>53</v>
      </c>
      <c r="D14" s="187">
        <v>74627.840850000008</v>
      </c>
      <c r="E14" s="156">
        <v>1.5444971202311118E-2</v>
      </c>
      <c r="F14" s="187">
        <v>2942204.2994200001</v>
      </c>
      <c r="G14" s="156">
        <v>7.3458930837166314E-2</v>
      </c>
      <c r="H14" s="188">
        <v>3016832.1402699999</v>
      </c>
      <c r="I14" s="171">
        <v>6.7213641530210505E-2</v>
      </c>
    </row>
    <row r="15" spans="2:9" s="210" customFormat="1" ht="19.95" customHeight="1" x14ac:dyDescent="0.3">
      <c r="B15" s="169">
        <v>4</v>
      </c>
      <c r="C15" s="172" t="s">
        <v>54</v>
      </c>
      <c r="D15" s="187">
        <v>28811.836300000003</v>
      </c>
      <c r="E15" s="156">
        <v>5.9628950385103106E-3</v>
      </c>
      <c r="F15" s="187">
        <v>2522583.1883999999</v>
      </c>
      <c r="G15" s="156">
        <v>6.298211990384342E-2</v>
      </c>
      <c r="H15" s="188">
        <v>2551395.0247</v>
      </c>
      <c r="I15" s="171">
        <v>5.6843915278892689E-2</v>
      </c>
    </row>
    <row r="16" spans="2:9" s="210" customFormat="1" ht="19.95" customHeight="1" x14ac:dyDescent="0.3">
      <c r="B16" s="169">
        <v>5</v>
      </c>
      <c r="C16" s="173" t="s">
        <v>55</v>
      </c>
      <c r="D16" s="187">
        <v>99257.147493333323</v>
      </c>
      <c r="E16" s="156">
        <v>2.0542250280822377E-2</v>
      </c>
      <c r="F16" s="187">
        <v>2319594.1927999998</v>
      </c>
      <c r="G16" s="156">
        <v>5.7914030447436288E-2</v>
      </c>
      <c r="H16" s="188">
        <v>2418851.3402933329</v>
      </c>
      <c r="I16" s="171">
        <v>5.3890902556744433E-2</v>
      </c>
    </row>
    <row r="17" spans="2:9" s="210" customFormat="1" ht="19.95" customHeight="1" x14ac:dyDescent="0.3">
      <c r="B17" s="169">
        <v>6</v>
      </c>
      <c r="C17" s="172" t="s">
        <v>56</v>
      </c>
      <c r="D17" s="187">
        <v>245.74799999999999</v>
      </c>
      <c r="E17" s="156">
        <v>5.085998388529757E-5</v>
      </c>
      <c r="F17" s="187">
        <v>2149208.37629</v>
      </c>
      <c r="G17" s="156">
        <v>5.3659954714792721E-2</v>
      </c>
      <c r="H17" s="188">
        <v>2149454.1242900002</v>
      </c>
      <c r="I17" s="171">
        <v>4.7888855686458787E-2</v>
      </c>
    </row>
    <row r="18" spans="2:9" s="210" customFormat="1" ht="19.95" customHeight="1" x14ac:dyDescent="0.3">
      <c r="B18" s="169">
        <v>7</v>
      </c>
      <c r="C18" s="172" t="s">
        <v>57</v>
      </c>
      <c r="D18" s="187">
        <v>454076.87252735882</v>
      </c>
      <c r="E18" s="156">
        <v>9.397570852836154E-2</v>
      </c>
      <c r="F18" s="187">
        <v>1679538.3099114418</v>
      </c>
      <c r="G18" s="156">
        <v>4.1933555929639987E-2</v>
      </c>
      <c r="H18" s="189">
        <v>2133615.1824388006</v>
      </c>
      <c r="I18" s="171">
        <v>4.7535971299689728E-2</v>
      </c>
    </row>
    <row r="19" spans="2:9" s="210" customFormat="1" ht="19.95" customHeight="1" x14ac:dyDescent="0.3">
      <c r="B19" s="169">
        <v>8</v>
      </c>
      <c r="C19" s="174" t="s">
        <v>58</v>
      </c>
      <c r="D19" s="187"/>
      <c r="E19" s="156">
        <v>0</v>
      </c>
      <c r="F19" s="187">
        <v>1947327</v>
      </c>
      <c r="G19" s="156">
        <v>4.8619519534570013E-2</v>
      </c>
      <c r="H19" s="188">
        <v>1947327</v>
      </c>
      <c r="I19" s="171">
        <v>4.3385555720175453E-2</v>
      </c>
    </row>
    <row r="20" spans="2:9" s="210" customFormat="1" ht="19.95" customHeight="1" x14ac:dyDescent="0.3">
      <c r="B20" s="169">
        <v>9</v>
      </c>
      <c r="C20" s="172" t="s">
        <v>59</v>
      </c>
      <c r="D20" s="187">
        <v>306654.76300000004</v>
      </c>
      <c r="E20" s="156">
        <v>6.3465242054990267E-2</v>
      </c>
      <c r="F20" s="187">
        <v>1427888.3670000001</v>
      </c>
      <c r="G20" s="156">
        <v>3.5650533450489713E-2</v>
      </c>
      <c r="H20" s="189">
        <v>1734543.1300000001</v>
      </c>
      <c r="I20" s="171">
        <v>3.8644828329121167E-2</v>
      </c>
    </row>
    <row r="21" spans="2:9" s="210" customFormat="1" ht="19.95" customHeight="1" x14ac:dyDescent="0.3">
      <c r="B21" s="169">
        <v>10</v>
      </c>
      <c r="C21" s="170" t="s">
        <v>60</v>
      </c>
      <c r="D21" s="187">
        <v>125475.17296</v>
      </c>
      <c r="E21" s="156">
        <v>2.596833046352575E-2</v>
      </c>
      <c r="F21" s="187">
        <v>1467686.8290425315</v>
      </c>
      <c r="G21" s="156">
        <v>3.6644194044073999E-2</v>
      </c>
      <c r="H21" s="189">
        <v>1593162.0020025317</v>
      </c>
      <c r="I21" s="171">
        <v>3.5494921402079417E-2</v>
      </c>
    </row>
    <row r="22" spans="2:9" s="210" customFormat="1" ht="19.95" customHeight="1" x14ac:dyDescent="0.3">
      <c r="B22" s="169">
        <v>11</v>
      </c>
      <c r="C22" s="173" t="s">
        <v>61</v>
      </c>
      <c r="D22" s="187"/>
      <c r="E22" s="156">
        <v>0</v>
      </c>
      <c r="F22" s="187">
        <v>1554735.8449076833</v>
      </c>
      <c r="G22" s="156">
        <v>3.8817573927021669E-2</v>
      </c>
      <c r="H22" s="189">
        <v>1554735.8449076833</v>
      </c>
      <c r="I22" s="171">
        <v>3.4638804181011382E-2</v>
      </c>
    </row>
    <row r="23" spans="2:9" s="210" customFormat="1" ht="19.95" customHeight="1" x14ac:dyDescent="0.3">
      <c r="B23" s="169">
        <v>12</v>
      </c>
      <c r="C23" s="172" t="s">
        <v>62</v>
      </c>
      <c r="D23" s="187">
        <v>61828.819619999995</v>
      </c>
      <c r="E23" s="156">
        <v>1.2796086924492448E-2</v>
      </c>
      <c r="F23" s="187">
        <v>1416537.3316099991</v>
      </c>
      <c r="G23" s="156">
        <v>3.5367128615615168E-2</v>
      </c>
      <c r="H23" s="188">
        <v>1478366.151229999</v>
      </c>
      <c r="I23" s="171">
        <v>3.2937322303347331E-2</v>
      </c>
    </row>
    <row r="24" spans="2:9" s="210" customFormat="1" ht="19.95" customHeight="1" x14ac:dyDescent="0.3">
      <c r="B24" s="169">
        <v>13</v>
      </c>
      <c r="C24" s="170" t="s">
        <v>63</v>
      </c>
      <c r="D24" s="187">
        <v>5280.8752500000001</v>
      </c>
      <c r="E24" s="156">
        <v>1.0929294647983577E-3</v>
      </c>
      <c r="F24" s="187">
        <v>1347694.7633600009</v>
      </c>
      <c r="G24" s="156">
        <v>3.3648314779089118E-2</v>
      </c>
      <c r="H24" s="188">
        <v>1352975.638610001</v>
      </c>
      <c r="I24" s="171">
        <v>3.0143678979932059E-2</v>
      </c>
    </row>
    <row r="25" spans="2:9" s="210" customFormat="1" ht="19.95" customHeight="1" x14ac:dyDescent="0.3">
      <c r="B25" s="169">
        <v>14</v>
      </c>
      <c r="C25" s="173" t="s">
        <v>64</v>
      </c>
      <c r="D25" s="187">
        <v>30696.367580000002</v>
      </c>
      <c r="E25" s="156">
        <v>6.3529174620178845E-3</v>
      </c>
      <c r="F25" s="187">
        <v>1123195.1963400003</v>
      </c>
      <c r="G25" s="156">
        <v>2.8043164188442847E-2</v>
      </c>
      <c r="H25" s="188">
        <v>1153891.5639200003</v>
      </c>
      <c r="I25" s="171">
        <v>2.5708176768201522E-2</v>
      </c>
    </row>
    <row r="26" spans="2:9" s="210" customFormat="1" ht="19.95" customHeight="1" x14ac:dyDescent="0.3">
      <c r="B26" s="169">
        <v>15</v>
      </c>
      <c r="C26" s="174" t="s">
        <v>65</v>
      </c>
      <c r="D26" s="187">
        <v>56983.27046</v>
      </c>
      <c r="E26" s="156">
        <v>1.1793252507964066E-2</v>
      </c>
      <c r="F26" s="187">
        <v>1078951.5846699998</v>
      </c>
      <c r="G26" s="156">
        <v>2.6938520160054439E-2</v>
      </c>
      <c r="H26" s="189">
        <v>1135934.8551299998</v>
      </c>
      <c r="I26" s="171">
        <v>2.5308109501759095E-2</v>
      </c>
    </row>
    <row r="27" spans="2:9" s="210" customFormat="1" ht="19.95" customHeight="1" x14ac:dyDescent="0.3">
      <c r="B27" s="169">
        <v>16</v>
      </c>
      <c r="C27" s="172" t="s">
        <v>66</v>
      </c>
      <c r="D27" s="187">
        <v>93003</v>
      </c>
      <c r="E27" s="156">
        <v>1.9247892480444725E-2</v>
      </c>
      <c r="F27" s="187">
        <v>953694</v>
      </c>
      <c r="G27" s="156">
        <v>2.3811175043021649E-2</v>
      </c>
      <c r="H27" s="189">
        <v>1046697</v>
      </c>
      <c r="I27" s="171">
        <v>2.3319930867101664E-2</v>
      </c>
    </row>
    <row r="28" spans="2:9" s="210" customFormat="1" ht="19.95" customHeight="1" x14ac:dyDescent="0.3">
      <c r="B28" s="169">
        <v>17</v>
      </c>
      <c r="C28" s="170" t="s">
        <v>67</v>
      </c>
      <c r="D28" s="187">
        <v>205663</v>
      </c>
      <c r="E28" s="156">
        <v>4.2563995905569751E-2</v>
      </c>
      <c r="F28" s="187">
        <v>794470</v>
      </c>
      <c r="G28" s="156">
        <v>1.9835779858559881E-2</v>
      </c>
      <c r="H28" s="189">
        <v>1000133</v>
      </c>
      <c r="I28" s="171">
        <v>2.2282506224730738E-2</v>
      </c>
    </row>
    <row r="29" spans="2:9" s="210" customFormat="1" ht="19.95" customHeight="1" x14ac:dyDescent="0.3">
      <c r="B29" s="169">
        <v>18</v>
      </c>
      <c r="C29" s="172" t="s">
        <v>68</v>
      </c>
      <c r="D29" s="187"/>
      <c r="E29" s="156">
        <v>0</v>
      </c>
      <c r="F29" s="187">
        <v>966667.55000000028</v>
      </c>
      <c r="G29" s="156">
        <v>2.4135089705355058E-2</v>
      </c>
      <c r="H29" s="189">
        <v>966667.55000000028</v>
      </c>
      <c r="I29" s="171">
        <v>2.1536911290918524E-2</v>
      </c>
    </row>
    <row r="30" spans="2:9" s="210" customFormat="1" ht="19.95" customHeight="1" x14ac:dyDescent="0.3">
      <c r="B30" s="169">
        <v>19</v>
      </c>
      <c r="C30" s="172" t="s">
        <v>69</v>
      </c>
      <c r="D30" s="187">
        <v>97420.467420000001</v>
      </c>
      <c r="E30" s="156">
        <v>2.0162131138724861E-2</v>
      </c>
      <c r="F30" s="187">
        <v>761389.09846880008</v>
      </c>
      <c r="G30" s="156">
        <v>1.9009838689861783E-2</v>
      </c>
      <c r="H30" s="189">
        <v>858809.56588880008</v>
      </c>
      <c r="I30" s="171">
        <v>1.9133884691111571E-2</v>
      </c>
    </row>
    <row r="31" spans="2:9" s="210" customFormat="1" ht="19.95" customHeight="1" x14ac:dyDescent="0.3">
      <c r="B31" s="169">
        <v>20</v>
      </c>
      <c r="C31" s="172" t="s">
        <v>70</v>
      </c>
      <c r="D31" s="187">
        <v>25660</v>
      </c>
      <c r="E31" s="156">
        <v>5.3105912825200437E-3</v>
      </c>
      <c r="F31" s="187">
        <v>793498</v>
      </c>
      <c r="G31" s="156">
        <v>1.9811511631915048E-2</v>
      </c>
      <c r="H31" s="189">
        <v>819158</v>
      </c>
      <c r="I31" s="171">
        <v>1.8250465922070348E-2</v>
      </c>
    </row>
    <row r="32" spans="2:9" s="210" customFormat="1" ht="19.95" customHeight="1" x14ac:dyDescent="0.3">
      <c r="B32" s="169">
        <v>21</v>
      </c>
      <c r="C32" s="173" t="s">
        <v>71</v>
      </c>
      <c r="D32" s="187">
        <v>217472.50379154691</v>
      </c>
      <c r="E32" s="156">
        <v>4.5008089743694323E-2</v>
      </c>
      <c r="F32" s="187">
        <v>547015.14349149505</v>
      </c>
      <c r="G32" s="156">
        <v>1.3657497407826402E-2</v>
      </c>
      <c r="H32" s="188">
        <v>764487.64728304197</v>
      </c>
      <c r="I32" s="171">
        <v>1.7032435445399903E-2</v>
      </c>
    </row>
    <row r="33" spans="2:9" s="210" customFormat="1" ht="19.95" customHeight="1" x14ac:dyDescent="0.3">
      <c r="B33" s="169">
        <v>22</v>
      </c>
      <c r="C33" s="170" t="s">
        <v>72</v>
      </c>
      <c r="D33" s="187"/>
      <c r="E33" s="156">
        <v>0</v>
      </c>
      <c r="F33" s="187">
        <v>637668.51475913904</v>
      </c>
      <c r="G33" s="156">
        <v>1.5920868354370996E-2</v>
      </c>
      <c r="H33" s="188">
        <v>637668.51475913904</v>
      </c>
      <c r="I33" s="171">
        <v>1.4206963123339916E-2</v>
      </c>
    </row>
    <row r="34" spans="2:9" s="210" customFormat="1" ht="19.95" customHeight="1" x14ac:dyDescent="0.3">
      <c r="B34" s="169">
        <v>23</v>
      </c>
      <c r="C34" s="175" t="s">
        <v>73</v>
      </c>
      <c r="D34" s="187">
        <v>109355.772</v>
      </c>
      <c r="E34" s="156">
        <v>2.2632260696665997E-2</v>
      </c>
      <c r="F34" s="187">
        <v>499566.1</v>
      </c>
      <c r="G34" s="156">
        <v>1.2472822365097879E-2</v>
      </c>
      <c r="H34" s="189">
        <v>608921.87199999997</v>
      </c>
      <c r="I34" s="171">
        <v>1.3566501058573903E-2</v>
      </c>
    </row>
    <row r="35" spans="2:9" s="210" customFormat="1" ht="19.95" customHeight="1" x14ac:dyDescent="0.3">
      <c r="B35" s="169">
        <v>24</v>
      </c>
      <c r="C35" s="170" t="s">
        <v>74</v>
      </c>
      <c r="D35" s="187">
        <v>133364.23199999999</v>
      </c>
      <c r="E35" s="156">
        <v>2.7601049409944685E-2</v>
      </c>
      <c r="F35" s="187">
        <v>474689.587</v>
      </c>
      <c r="G35" s="156">
        <v>1.1851722719401247E-2</v>
      </c>
      <c r="H35" s="189">
        <v>608053.81900000002</v>
      </c>
      <c r="I35" s="171">
        <v>1.3547161234394624E-2</v>
      </c>
    </row>
    <row r="36" spans="2:9" s="210" customFormat="1" ht="19.95" customHeight="1" x14ac:dyDescent="0.3">
      <c r="B36" s="169">
        <v>25</v>
      </c>
      <c r="C36" s="172" t="s">
        <v>75</v>
      </c>
      <c r="D36" s="187">
        <v>69490.547520000007</v>
      </c>
      <c r="E36" s="156">
        <v>1.4381757438708375E-2</v>
      </c>
      <c r="F36" s="187">
        <v>520903.19741899997</v>
      </c>
      <c r="G36" s="156">
        <v>1.3005552319940642E-2</v>
      </c>
      <c r="H36" s="189">
        <v>590393.744939</v>
      </c>
      <c r="I36" s="171">
        <v>1.3153702854165755E-2</v>
      </c>
    </row>
    <row r="37" spans="2:9" s="210" customFormat="1" ht="19.95" customHeight="1" x14ac:dyDescent="0.3">
      <c r="B37" s="169">
        <v>26</v>
      </c>
      <c r="C37" s="172" t="s">
        <v>76</v>
      </c>
      <c r="D37" s="187">
        <v>116901</v>
      </c>
      <c r="E37" s="156">
        <v>2.4193820402099598E-2</v>
      </c>
      <c r="F37" s="187">
        <v>392273</v>
      </c>
      <c r="G37" s="156">
        <v>9.7940021302967521E-3</v>
      </c>
      <c r="H37" s="189">
        <v>509174</v>
      </c>
      <c r="I37" s="171">
        <v>1.1344164050652313E-2</v>
      </c>
    </row>
    <row r="38" spans="2:9" s="210" customFormat="1" ht="19.95" customHeight="1" x14ac:dyDescent="0.3">
      <c r="B38" s="169">
        <v>27</v>
      </c>
      <c r="C38" s="170" t="s">
        <v>77</v>
      </c>
      <c r="D38" s="187">
        <v>175451.23</v>
      </c>
      <c r="E38" s="156">
        <v>3.6311370714942295E-2</v>
      </c>
      <c r="F38" s="187">
        <v>294881</v>
      </c>
      <c r="G38" s="156">
        <v>7.3623857420317901E-3</v>
      </c>
      <c r="H38" s="189">
        <v>470332.23</v>
      </c>
      <c r="I38" s="171">
        <v>1.047878716397368E-2</v>
      </c>
    </row>
    <row r="39" spans="2:9" s="210" customFormat="1" ht="19.95" customHeight="1" x14ac:dyDescent="0.3">
      <c r="B39" s="169">
        <v>28</v>
      </c>
      <c r="C39" s="172" t="s">
        <v>78</v>
      </c>
      <c r="D39" s="187">
        <v>24878.6558</v>
      </c>
      <c r="E39" s="156">
        <v>5.1488843574550563E-3</v>
      </c>
      <c r="F39" s="187">
        <v>403982.90240000002</v>
      </c>
      <c r="G39" s="156">
        <v>1.0086366909547853E-2</v>
      </c>
      <c r="H39" s="189">
        <v>428861.55820000003</v>
      </c>
      <c r="I39" s="171">
        <v>9.5548395464795429E-3</v>
      </c>
    </row>
    <row r="40" spans="2:9" s="210" customFormat="1" ht="19.95" customHeight="1" x14ac:dyDescent="0.3">
      <c r="B40" s="169">
        <v>29</v>
      </c>
      <c r="C40" s="174" t="s">
        <v>79</v>
      </c>
      <c r="D40" s="187">
        <v>330004.92699999997</v>
      </c>
      <c r="E40" s="156">
        <v>6.8297789887562868E-2</v>
      </c>
      <c r="F40" s="187">
        <v>32602.989999999991</v>
      </c>
      <c r="G40" s="156">
        <v>8.1400900269466316E-4</v>
      </c>
      <c r="H40" s="188">
        <v>362607.91699999996</v>
      </c>
      <c r="I40" s="171">
        <v>8.0787386954426516E-3</v>
      </c>
    </row>
    <row r="41" spans="2:9" s="210" customFormat="1" ht="19.95" customHeight="1" x14ac:dyDescent="0.3">
      <c r="B41" s="169">
        <v>30</v>
      </c>
      <c r="C41" s="170" t="s">
        <v>80</v>
      </c>
      <c r="D41" s="187">
        <v>202760.658</v>
      </c>
      <c r="E41" s="156">
        <v>4.1963327467374432E-2</v>
      </c>
      <c r="F41" s="187">
        <v>68445.419000000009</v>
      </c>
      <c r="G41" s="156">
        <v>1.7088980875437612E-3</v>
      </c>
      <c r="H41" s="188">
        <v>271206.07699999999</v>
      </c>
      <c r="I41" s="171">
        <v>6.0423474667242296E-3</v>
      </c>
    </row>
    <row r="42" spans="2:9" s="210" customFormat="1" ht="19.95" customHeight="1" x14ac:dyDescent="0.3">
      <c r="B42" s="169">
        <v>31</v>
      </c>
      <c r="C42" s="170" t="s">
        <v>81</v>
      </c>
      <c r="D42" s="187">
        <v>29723</v>
      </c>
      <c r="E42" s="156">
        <v>6.1514693955706653E-3</v>
      </c>
      <c r="F42" s="187">
        <v>224635</v>
      </c>
      <c r="G42" s="156">
        <v>5.6085319880267333E-3</v>
      </c>
      <c r="H42" s="188">
        <v>254358</v>
      </c>
      <c r="I42" s="171">
        <v>5.6669800099687353E-3</v>
      </c>
    </row>
    <row r="43" spans="2:9" s="210" customFormat="1" ht="19.95" customHeight="1" x14ac:dyDescent="0.3">
      <c r="B43" s="169">
        <v>32</v>
      </c>
      <c r="C43" s="170" t="s">
        <v>82</v>
      </c>
      <c r="D43" s="187">
        <v>58786.632080000003</v>
      </c>
      <c r="E43" s="156">
        <v>1.2166476065968868E-2</v>
      </c>
      <c r="F43" s="187">
        <v>153730.34778000013</v>
      </c>
      <c r="G43" s="156">
        <v>3.8382334589650113E-3</v>
      </c>
      <c r="H43" s="188">
        <v>212516.97986000014</v>
      </c>
      <c r="I43" s="171">
        <v>4.7347812006917379E-3</v>
      </c>
    </row>
    <row r="44" spans="2:9" s="210" customFormat="1" ht="19.95" customHeight="1" x14ac:dyDescent="0.3">
      <c r="B44" s="169">
        <v>33</v>
      </c>
      <c r="C44" s="172" t="s">
        <v>83</v>
      </c>
      <c r="D44" s="187">
        <v>138890.74708292371</v>
      </c>
      <c r="E44" s="156">
        <v>2.8744816472380003E-2</v>
      </c>
      <c r="F44" s="187">
        <v>67135.753920000003</v>
      </c>
      <c r="G44" s="156">
        <v>1.6761992717101574E-3</v>
      </c>
      <c r="H44" s="189">
        <v>206026.5010029237</v>
      </c>
      <c r="I44" s="171">
        <v>4.590176297609559E-3</v>
      </c>
    </row>
    <row r="45" spans="2:9" s="210" customFormat="1" ht="19.95" customHeight="1" x14ac:dyDescent="0.3">
      <c r="B45" s="169">
        <v>34</v>
      </c>
      <c r="C45" s="172" t="s">
        <v>84</v>
      </c>
      <c r="D45" s="187">
        <v>45426.657999999996</v>
      </c>
      <c r="E45" s="156">
        <v>9.4014970369765936E-3</v>
      </c>
      <c r="F45" s="187">
        <v>159053.51407</v>
      </c>
      <c r="G45" s="156">
        <v>3.9711386091644454E-3</v>
      </c>
      <c r="H45" s="188">
        <v>204480.17207</v>
      </c>
      <c r="I45" s="171">
        <v>4.5557247955859744E-3</v>
      </c>
    </row>
    <row r="46" spans="2:9" s="210" customFormat="1" ht="19.95" customHeight="1" x14ac:dyDescent="0.3">
      <c r="B46" s="169">
        <v>35</v>
      </c>
      <c r="C46" s="172" t="s">
        <v>85</v>
      </c>
      <c r="D46" s="187">
        <v>12284.79876</v>
      </c>
      <c r="E46" s="156">
        <v>2.5424608418694095E-3</v>
      </c>
      <c r="F46" s="187">
        <v>190161.36967999997</v>
      </c>
      <c r="G46" s="156">
        <v>4.7478181260144541E-3</v>
      </c>
      <c r="H46" s="189">
        <v>202446.16843999998</v>
      </c>
      <c r="I46" s="171">
        <v>4.5104081241566741E-3</v>
      </c>
    </row>
    <row r="47" spans="2:9" s="210" customFormat="1" ht="19.95" customHeight="1" x14ac:dyDescent="0.3">
      <c r="B47" s="169">
        <v>36</v>
      </c>
      <c r="C47" s="172" t="s">
        <v>86</v>
      </c>
      <c r="D47" s="187">
        <v>72440</v>
      </c>
      <c r="E47" s="156">
        <v>1.4992175857589711E-2</v>
      </c>
      <c r="F47" s="187">
        <v>88152</v>
      </c>
      <c r="G47" s="156">
        <v>2.2009184312708732E-3</v>
      </c>
      <c r="H47" s="188">
        <v>160592</v>
      </c>
      <c r="I47" s="171">
        <v>3.5779163767638493E-3</v>
      </c>
    </row>
    <row r="48" spans="2:9" s="210" customFormat="1" ht="19.95" customHeight="1" x14ac:dyDescent="0.3">
      <c r="B48" s="169">
        <v>37</v>
      </c>
      <c r="C48" s="173" t="s">
        <v>87</v>
      </c>
      <c r="D48" s="187">
        <v>16480</v>
      </c>
      <c r="E48" s="156">
        <v>3.4106993116106909E-3</v>
      </c>
      <c r="F48" s="187">
        <v>126004</v>
      </c>
      <c r="G48" s="156">
        <v>3.1459811009830192E-3</v>
      </c>
      <c r="H48" s="188">
        <v>142484</v>
      </c>
      <c r="I48" s="171">
        <v>3.1744784112958321E-3</v>
      </c>
    </row>
    <row r="49" spans="2:9" s="210" customFormat="1" ht="19.95" customHeight="1" x14ac:dyDescent="0.3">
      <c r="B49" s="169">
        <v>38</v>
      </c>
      <c r="C49" s="173" t="s">
        <v>88</v>
      </c>
      <c r="D49" s="187">
        <v>1362.2919999999999</v>
      </c>
      <c r="E49" s="156">
        <v>2.819398292847543E-4</v>
      </c>
      <c r="F49" s="187">
        <v>136960.13400000002</v>
      </c>
      <c r="G49" s="156">
        <v>3.4195263098957328E-3</v>
      </c>
      <c r="H49" s="188">
        <v>138322.42600000001</v>
      </c>
      <c r="I49" s="171">
        <v>3.0817604442257749E-3</v>
      </c>
    </row>
    <row r="50" spans="2:9" s="210" customFormat="1" ht="19.95" customHeight="1" x14ac:dyDescent="0.3">
      <c r="B50" s="169">
        <v>39</v>
      </c>
      <c r="C50" s="172" t="s">
        <v>89</v>
      </c>
      <c r="D50" s="187">
        <v>27512.347999999998</v>
      </c>
      <c r="E50" s="156">
        <v>5.6939530573054467E-3</v>
      </c>
      <c r="F50" s="187">
        <v>97730.464999999997</v>
      </c>
      <c r="G50" s="156">
        <v>2.4400669493054379E-3</v>
      </c>
      <c r="H50" s="188">
        <v>125242.81299999999</v>
      </c>
      <c r="I50" s="171">
        <v>2.7903526433737192E-3</v>
      </c>
    </row>
    <row r="51" spans="2:9" s="210" customFormat="1" ht="19.95" customHeight="1" x14ac:dyDescent="0.3">
      <c r="B51" s="169">
        <v>40</v>
      </c>
      <c r="C51" s="174" t="s">
        <v>90</v>
      </c>
      <c r="D51" s="187">
        <v>103233.06676</v>
      </c>
      <c r="E51" s="156">
        <v>2.1365106173167021E-2</v>
      </c>
      <c r="F51" s="187">
        <v>18933.157460000002</v>
      </c>
      <c r="G51" s="156">
        <v>4.7271003738846124E-4</v>
      </c>
      <c r="H51" s="189">
        <v>122166.22422</v>
      </c>
      <c r="I51" s="171">
        <v>2.7218076512163895E-3</v>
      </c>
    </row>
    <row r="52" spans="2:9" s="210" customFormat="1" ht="19.95" customHeight="1" x14ac:dyDescent="0.3">
      <c r="B52" s="169">
        <v>41</v>
      </c>
      <c r="C52" s="172" t="s">
        <v>178</v>
      </c>
      <c r="D52" s="187"/>
      <c r="E52" s="156">
        <v>0</v>
      </c>
      <c r="F52" s="187">
        <v>118728.325</v>
      </c>
      <c r="G52" s="156">
        <v>2.9643270578820491E-3</v>
      </c>
      <c r="H52" s="188">
        <v>118728.325</v>
      </c>
      <c r="I52" s="171">
        <v>2.6452128275582889E-3</v>
      </c>
    </row>
    <row r="53" spans="2:9" s="210" customFormat="1" ht="19.95" customHeight="1" x14ac:dyDescent="0.3">
      <c r="B53" s="169">
        <v>42</v>
      </c>
      <c r="C53" s="172" t="s">
        <v>179</v>
      </c>
      <c r="D53" s="187">
        <v>101683</v>
      </c>
      <c r="E53" s="156">
        <v>2.1044304496511523E-2</v>
      </c>
      <c r="F53" s="187">
        <v>11010</v>
      </c>
      <c r="G53" s="156">
        <v>2.7489009810659221E-4</v>
      </c>
      <c r="H53" s="189">
        <v>112693</v>
      </c>
      <c r="I53" s="171">
        <v>2.5107485444271723E-3</v>
      </c>
    </row>
    <row r="54" spans="2:9" s="210" customFormat="1" ht="19.95" customHeight="1" x14ac:dyDescent="0.3">
      <c r="B54" s="169">
        <v>43</v>
      </c>
      <c r="C54" s="174" t="s">
        <v>180</v>
      </c>
      <c r="D54" s="187">
        <v>1877.6777999999997</v>
      </c>
      <c r="E54" s="156">
        <v>3.8860402790574485E-4</v>
      </c>
      <c r="F54" s="187">
        <v>106023.83297000002</v>
      </c>
      <c r="G54" s="156">
        <v>2.6471300496603315E-3</v>
      </c>
      <c r="H54" s="188">
        <v>107901.51077000002</v>
      </c>
      <c r="I54" s="171">
        <v>2.4039963538753108E-3</v>
      </c>
    </row>
    <row r="55" spans="2:9" s="210" customFormat="1" ht="19.95" customHeight="1" x14ac:dyDescent="0.3">
      <c r="B55" s="169">
        <v>44</v>
      </c>
      <c r="C55" s="174" t="s">
        <v>181</v>
      </c>
      <c r="D55" s="187">
        <v>18260.728604000004</v>
      </c>
      <c r="E55" s="156">
        <v>3.7792387426682319E-3</v>
      </c>
      <c r="F55" s="187">
        <v>86503.529065999988</v>
      </c>
      <c r="G55" s="156">
        <v>2.1597605441888452E-3</v>
      </c>
      <c r="H55" s="189">
        <v>104764.25766999999</v>
      </c>
      <c r="I55" s="171">
        <v>2.3340997883892142E-3</v>
      </c>
    </row>
    <row r="56" spans="2:9" s="210" customFormat="1" ht="19.95" customHeight="1" x14ac:dyDescent="0.3">
      <c r="B56" s="169">
        <v>45</v>
      </c>
      <c r="C56" s="170" t="s">
        <v>143</v>
      </c>
      <c r="D56" s="187"/>
      <c r="E56" s="156">
        <v>0</v>
      </c>
      <c r="F56" s="187">
        <v>103253.35524440439</v>
      </c>
      <c r="G56" s="156">
        <v>2.577958669661139E-3</v>
      </c>
      <c r="H56" s="188">
        <v>103253.35524440439</v>
      </c>
      <c r="I56" s="171">
        <v>2.3004375727605979E-3</v>
      </c>
    </row>
    <row r="57" spans="2:9" s="210" customFormat="1" ht="19.95" customHeight="1" x14ac:dyDescent="0.3">
      <c r="B57" s="169">
        <v>46</v>
      </c>
      <c r="C57" s="174" t="s">
        <v>182</v>
      </c>
      <c r="D57" s="187">
        <v>2123.558</v>
      </c>
      <c r="E57" s="156">
        <v>4.3949137189110284E-4</v>
      </c>
      <c r="F57" s="187">
        <v>99918.278000000006</v>
      </c>
      <c r="G57" s="156">
        <v>2.49469075768045E-3</v>
      </c>
      <c r="H57" s="189">
        <v>102041.83600000001</v>
      </c>
      <c r="I57" s="171">
        <v>2.2734454776044319E-3</v>
      </c>
    </row>
    <row r="58" spans="2:9" s="210" customFormat="1" ht="19.95" customHeight="1" x14ac:dyDescent="0.3">
      <c r="B58" s="169">
        <v>47</v>
      </c>
      <c r="C58" s="174" t="s">
        <v>183</v>
      </c>
      <c r="D58" s="187">
        <v>2291</v>
      </c>
      <c r="E58" s="156">
        <v>4.7414515308859782E-4</v>
      </c>
      <c r="F58" s="187">
        <v>86799</v>
      </c>
      <c r="G58" s="156">
        <v>2.1671376589967391E-3</v>
      </c>
      <c r="H58" s="188">
        <v>89090</v>
      </c>
      <c r="I58" s="171">
        <v>1.9848844899241014E-3</v>
      </c>
    </row>
    <row r="59" spans="2:9" s="210" customFormat="1" ht="19.95" customHeight="1" x14ac:dyDescent="0.3">
      <c r="B59" s="169">
        <v>48</v>
      </c>
      <c r="C59" s="172" t="s">
        <v>184</v>
      </c>
      <c r="D59" s="187">
        <v>30459.678949999998</v>
      </c>
      <c r="E59" s="156">
        <v>6.3039324045295895E-3</v>
      </c>
      <c r="F59" s="187">
        <v>56849.569489999994</v>
      </c>
      <c r="G59" s="156">
        <v>1.4193809023091398E-3</v>
      </c>
      <c r="H59" s="189">
        <v>87309.248439999996</v>
      </c>
      <c r="I59" s="171">
        <v>1.9452101588897301E-3</v>
      </c>
    </row>
    <row r="60" spans="2:9" s="210" customFormat="1" ht="19.95" customHeight="1" x14ac:dyDescent="0.3">
      <c r="B60" s="169">
        <v>49</v>
      </c>
      <c r="C60" s="172" t="s">
        <v>185</v>
      </c>
      <c r="D60" s="187"/>
      <c r="E60" s="156">
        <v>0</v>
      </c>
      <c r="F60" s="187">
        <v>84312</v>
      </c>
      <c r="G60" s="156">
        <v>2.1050439556369667E-3</v>
      </c>
      <c r="H60" s="189">
        <v>84312</v>
      </c>
      <c r="I60" s="171">
        <v>1.8784328332526754E-3</v>
      </c>
    </row>
    <row r="61" spans="2:9" s="210" customFormat="1" ht="19.95" customHeight="1" x14ac:dyDescent="0.3">
      <c r="B61" s="169">
        <v>50</v>
      </c>
      <c r="C61" s="172" t="s">
        <v>186</v>
      </c>
      <c r="D61" s="187">
        <v>196.41</v>
      </c>
      <c r="E61" s="156">
        <v>4.0648995861253387E-5</v>
      </c>
      <c r="F61" s="187">
        <v>79047.906000000017</v>
      </c>
      <c r="G61" s="156">
        <v>1.9736136816948849E-3</v>
      </c>
      <c r="H61" s="188">
        <v>79244.316000000021</v>
      </c>
      <c r="I61" s="171">
        <v>1.7655271494336554E-3</v>
      </c>
    </row>
    <row r="62" spans="2:9" s="210" customFormat="1" ht="19.95" customHeight="1" x14ac:dyDescent="0.3">
      <c r="B62" s="169">
        <v>51</v>
      </c>
      <c r="C62" s="173" t="s">
        <v>187</v>
      </c>
      <c r="D62" s="187"/>
      <c r="E62" s="156">
        <v>0</v>
      </c>
      <c r="F62" s="187">
        <v>73299</v>
      </c>
      <c r="G62" s="156">
        <v>1.8300789555962852E-3</v>
      </c>
      <c r="H62" s="189">
        <v>73299</v>
      </c>
      <c r="I62" s="171">
        <v>1.6330682256925212E-3</v>
      </c>
    </row>
    <row r="63" spans="2:9" s="210" customFormat="1" ht="19.95" customHeight="1" x14ac:dyDescent="0.3">
      <c r="B63" s="169">
        <v>52</v>
      </c>
      <c r="C63" s="174" t="s">
        <v>188</v>
      </c>
      <c r="D63" s="187"/>
      <c r="E63" s="156">
        <v>0</v>
      </c>
      <c r="F63" s="187">
        <v>72174.33898</v>
      </c>
      <c r="G63" s="156">
        <v>1.8019991937321201E-3</v>
      </c>
      <c r="H63" s="189">
        <v>72174.33898</v>
      </c>
      <c r="I63" s="171">
        <v>1.6080112920858289E-3</v>
      </c>
    </row>
    <row r="64" spans="2:9" s="210" customFormat="1" ht="19.95" customHeight="1" x14ac:dyDescent="0.3">
      <c r="B64" s="169">
        <v>53</v>
      </c>
      <c r="C64" s="172" t="s">
        <v>189</v>
      </c>
      <c r="D64" s="187">
        <v>38354.806000000004</v>
      </c>
      <c r="E64" s="156">
        <v>7.9379071857500969E-3</v>
      </c>
      <c r="F64" s="187">
        <v>33446.541649999999</v>
      </c>
      <c r="G64" s="156">
        <v>8.3507021939098296E-4</v>
      </c>
      <c r="H64" s="189">
        <v>71801.347650000011</v>
      </c>
      <c r="I64" s="171">
        <v>1.5997012156934937E-3</v>
      </c>
    </row>
    <row r="65" spans="2:9" s="210" customFormat="1" ht="19.95" customHeight="1" x14ac:dyDescent="0.3">
      <c r="B65" s="169">
        <v>54</v>
      </c>
      <c r="C65" s="172" t="s">
        <v>190</v>
      </c>
      <c r="D65" s="187">
        <v>14494.1929</v>
      </c>
      <c r="E65" s="156">
        <v>2.999716853542631E-3</v>
      </c>
      <c r="F65" s="187">
        <v>55631.981899999999</v>
      </c>
      <c r="G65" s="156">
        <v>1.3889810138378892E-3</v>
      </c>
      <c r="H65" s="189">
        <v>70126.174799999993</v>
      </c>
      <c r="I65" s="171">
        <v>1.562379130073256E-3</v>
      </c>
    </row>
    <row r="66" spans="2:9" s="210" customFormat="1" ht="19.95" customHeight="1" x14ac:dyDescent="0.3">
      <c r="B66" s="169">
        <v>55</v>
      </c>
      <c r="C66" s="173" t="s">
        <v>191</v>
      </c>
      <c r="D66" s="187"/>
      <c r="E66" s="156">
        <v>0</v>
      </c>
      <c r="F66" s="187">
        <v>59904</v>
      </c>
      <c r="G66" s="156">
        <v>1.4956418198889463E-3</v>
      </c>
      <c r="H66" s="189">
        <v>59904</v>
      </c>
      <c r="I66" s="171">
        <v>1.3346337465979727E-3</v>
      </c>
    </row>
    <row r="67" spans="2:9" s="210" customFormat="1" ht="19.95" customHeight="1" x14ac:dyDescent="0.3">
      <c r="B67" s="169">
        <v>56</v>
      </c>
      <c r="C67" s="172" t="s">
        <v>192</v>
      </c>
      <c r="D67" s="187">
        <v>6888.2039999999997</v>
      </c>
      <c r="E67" s="156">
        <v>1.4255820777326459E-3</v>
      </c>
      <c r="F67" s="187">
        <v>52815.976999999999</v>
      </c>
      <c r="G67" s="156">
        <v>1.3186729426998653E-3</v>
      </c>
      <c r="H67" s="188">
        <v>59704.180999999997</v>
      </c>
      <c r="I67" s="171">
        <v>1.3301818705861626E-3</v>
      </c>
    </row>
    <row r="68" spans="2:9" s="210" customFormat="1" ht="19.95" customHeight="1" x14ac:dyDescent="0.3">
      <c r="B68" s="169">
        <v>57</v>
      </c>
      <c r="C68" s="170" t="s">
        <v>193</v>
      </c>
      <c r="D68" s="187">
        <v>20731</v>
      </c>
      <c r="E68" s="156">
        <v>4.2904858876821137E-3</v>
      </c>
      <c r="F68" s="187">
        <v>37870</v>
      </c>
      <c r="G68" s="156">
        <v>9.4551208131667998E-4</v>
      </c>
      <c r="H68" s="189">
        <v>58601</v>
      </c>
      <c r="I68" s="171">
        <v>1.3056035020096786E-3</v>
      </c>
    </row>
    <row r="69" spans="2:9" s="210" customFormat="1" ht="19.95" customHeight="1" x14ac:dyDescent="0.3">
      <c r="B69" s="169">
        <v>58</v>
      </c>
      <c r="C69" s="173" t="s">
        <v>194</v>
      </c>
      <c r="D69" s="187">
        <v>2040</v>
      </c>
      <c r="E69" s="156">
        <v>4.2219821575763407E-4</v>
      </c>
      <c r="F69" s="187">
        <v>55176</v>
      </c>
      <c r="G69" s="156">
        <v>1.3775963717646985E-3</v>
      </c>
      <c r="H69" s="188">
        <v>57216</v>
      </c>
      <c r="I69" s="171">
        <v>1.2747463348916532E-3</v>
      </c>
    </row>
    <row r="70" spans="2:9" s="210" customFormat="1" ht="19.95" customHeight="1" x14ac:dyDescent="0.3">
      <c r="B70" s="169">
        <v>59</v>
      </c>
      <c r="C70" s="173" t="s">
        <v>195</v>
      </c>
      <c r="D70" s="187"/>
      <c r="E70" s="156">
        <v>0</v>
      </c>
      <c r="F70" s="187">
        <v>55950.8</v>
      </c>
      <c r="G70" s="156">
        <v>1.3969410446087484E-3</v>
      </c>
      <c r="H70" s="188">
        <v>55950.8</v>
      </c>
      <c r="I70" s="171">
        <v>1.2465582570304796E-3</v>
      </c>
    </row>
    <row r="71" spans="2:9" s="210" customFormat="1" ht="19.95" customHeight="1" x14ac:dyDescent="0.3">
      <c r="B71" s="169">
        <v>60</v>
      </c>
      <c r="C71" s="174" t="s">
        <v>196</v>
      </c>
      <c r="D71" s="187">
        <v>1184.99594</v>
      </c>
      <c r="E71" s="156">
        <v>2.4524665271962766E-4</v>
      </c>
      <c r="F71" s="187">
        <v>45536.393343982003</v>
      </c>
      <c r="G71" s="156">
        <v>1.1369213109670832E-3</v>
      </c>
      <c r="H71" s="189">
        <v>46721.389283982004</v>
      </c>
      <c r="I71" s="171">
        <v>1.0409312036983051E-3</v>
      </c>
    </row>
    <row r="72" spans="2:9" s="210" customFormat="1" ht="19.95" customHeight="1" x14ac:dyDescent="0.3">
      <c r="B72" s="169">
        <v>61</v>
      </c>
      <c r="C72" s="173" t="s">
        <v>197</v>
      </c>
      <c r="D72" s="187">
        <v>1796.7740000000001</v>
      </c>
      <c r="E72" s="156">
        <v>3.7186018476456238E-4</v>
      </c>
      <c r="F72" s="187">
        <v>41342.141000000003</v>
      </c>
      <c r="G72" s="156">
        <v>1.0322021067599063E-3</v>
      </c>
      <c r="H72" s="188">
        <v>43138.915000000001</v>
      </c>
      <c r="I72" s="171">
        <v>9.6111531367891088E-4</v>
      </c>
    </row>
    <row r="73" spans="2:9" s="210" customFormat="1" ht="19.95" customHeight="1" x14ac:dyDescent="0.3">
      <c r="B73" s="169">
        <v>62</v>
      </c>
      <c r="C73" s="173" t="s">
        <v>198</v>
      </c>
      <c r="D73" s="187"/>
      <c r="E73" s="156">
        <v>0</v>
      </c>
      <c r="F73" s="187">
        <v>42685.344463000001</v>
      </c>
      <c r="G73" s="156">
        <v>1.0657382858444825E-3</v>
      </c>
      <c r="H73" s="189">
        <v>42685.344463000001</v>
      </c>
      <c r="I73" s="171">
        <v>9.5100996937564632E-4</v>
      </c>
    </row>
    <row r="74" spans="2:9" s="210" customFormat="1" ht="19.95" customHeight="1" x14ac:dyDescent="0.3">
      <c r="B74" s="169">
        <v>63</v>
      </c>
      <c r="C74" s="173" t="s">
        <v>199</v>
      </c>
      <c r="D74" s="187"/>
      <c r="E74" s="156">
        <v>0</v>
      </c>
      <c r="F74" s="187">
        <v>41383</v>
      </c>
      <c r="G74" s="156">
        <v>1.0332222461348869E-3</v>
      </c>
      <c r="H74" s="189">
        <v>41383</v>
      </c>
      <c r="I74" s="171">
        <v>9.2199432985216184E-4</v>
      </c>
    </row>
    <row r="75" spans="2:9" s="210" customFormat="1" ht="19.95" customHeight="1" x14ac:dyDescent="0.3">
      <c r="B75" s="169">
        <v>64</v>
      </c>
      <c r="C75" s="172" t="s">
        <v>200</v>
      </c>
      <c r="D75" s="187">
        <v>80.77</v>
      </c>
      <c r="E75" s="156">
        <v>1.6716151905266717E-5</v>
      </c>
      <c r="F75" s="187">
        <v>40102.848590000001</v>
      </c>
      <c r="G75" s="156">
        <v>1.0012603072896379E-3</v>
      </c>
      <c r="H75" s="189">
        <v>40183.618589999998</v>
      </c>
      <c r="I75" s="171">
        <v>8.9527266010008745E-4</v>
      </c>
    </row>
    <row r="76" spans="2:9" s="210" customFormat="1" ht="19.95" customHeight="1" x14ac:dyDescent="0.3">
      <c r="B76" s="169">
        <v>65</v>
      </c>
      <c r="C76" s="170" t="s">
        <v>201</v>
      </c>
      <c r="D76" s="187"/>
      <c r="E76" s="156">
        <v>0</v>
      </c>
      <c r="F76" s="187">
        <v>38843</v>
      </c>
      <c r="G76" s="156">
        <v>9.6980527527287558E-4</v>
      </c>
      <c r="H76" s="189">
        <v>38843</v>
      </c>
      <c r="I76" s="171">
        <v>8.6540429051657733E-4</v>
      </c>
    </row>
    <row r="77" spans="2:9" s="210" customFormat="1" ht="19.95" customHeight="1" x14ac:dyDescent="0.3">
      <c r="B77" s="169">
        <v>66</v>
      </c>
      <c r="C77" s="172" t="s">
        <v>202</v>
      </c>
      <c r="D77" s="187">
        <v>1226.6310000000001</v>
      </c>
      <c r="E77" s="156">
        <v>2.5386344097696198E-4</v>
      </c>
      <c r="F77" s="187">
        <v>34333.733</v>
      </c>
      <c r="G77" s="156">
        <v>8.5722100206499024E-4</v>
      </c>
      <c r="H77" s="189">
        <v>35560.364000000001</v>
      </c>
      <c r="I77" s="171">
        <v>7.9226866045185081E-4</v>
      </c>
    </row>
    <row r="78" spans="2:9" s="210" customFormat="1" ht="19.95" customHeight="1" x14ac:dyDescent="0.3">
      <c r="B78" s="169">
        <v>67</v>
      </c>
      <c r="C78" s="174" t="s">
        <v>203</v>
      </c>
      <c r="D78" s="187"/>
      <c r="E78" s="156">
        <v>0</v>
      </c>
      <c r="F78" s="187">
        <v>26372</v>
      </c>
      <c r="G78" s="156">
        <v>6.5843793526494546E-4</v>
      </c>
      <c r="H78" s="189">
        <v>26372</v>
      </c>
      <c r="I78" s="171">
        <v>5.8755610919607594E-4</v>
      </c>
    </row>
    <row r="79" spans="2:9" s="210" customFormat="1" ht="19.95" customHeight="1" x14ac:dyDescent="0.3">
      <c r="B79" s="169">
        <v>68</v>
      </c>
      <c r="C79" s="172" t="s">
        <v>204</v>
      </c>
      <c r="D79" s="187"/>
      <c r="E79" s="156">
        <v>0</v>
      </c>
      <c r="F79" s="187">
        <v>23863.014421280001</v>
      </c>
      <c r="G79" s="156">
        <v>5.9579531111577505E-4</v>
      </c>
      <c r="H79" s="189">
        <v>23863.014421280001</v>
      </c>
      <c r="I79" s="171">
        <v>5.3165705699443071E-4</v>
      </c>
    </row>
    <row r="80" spans="2:9" s="210" customFormat="1" ht="19.95" customHeight="1" x14ac:dyDescent="0.3">
      <c r="B80" s="169">
        <v>69</v>
      </c>
      <c r="C80" s="174" t="s">
        <v>205</v>
      </c>
      <c r="D80" s="187"/>
      <c r="E80" s="156">
        <v>0</v>
      </c>
      <c r="F80" s="187">
        <v>20204.400000000001</v>
      </c>
      <c r="G80" s="156">
        <v>5.0444954570252789E-4</v>
      </c>
      <c r="H80" s="189">
        <v>20204.400000000001</v>
      </c>
      <c r="I80" s="171">
        <v>4.5014479950861511E-4</v>
      </c>
    </row>
    <row r="81" spans="2:9" s="210" customFormat="1" ht="19.95" customHeight="1" x14ac:dyDescent="0.3">
      <c r="B81" s="169">
        <v>70</v>
      </c>
      <c r="C81" s="173" t="s">
        <v>206</v>
      </c>
      <c r="D81" s="187"/>
      <c r="E81" s="156">
        <v>0</v>
      </c>
      <c r="F81" s="187">
        <v>19170.350000000006</v>
      </c>
      <c r="G81" s="156">
        <v>4.786320973876214E-4</v>
      </c>
      <c r="H81" s="188">
        <v>19170.350000000006</v>
      </c>
      <c r="I81" s="171">
        <v>4.2710663802241004E-4</v>
      </c>
    </row>
    <row r="82" spans="2:9" s="210" customFormat="1" ht="19.95" customHeight="1" x14ac:dyDescent="0.3">
      <c r="B82" s="169">
        <v>71</v>
      </c>
      <c r="C82" s="172" t="s">
        <v>207</v>
      </c>
      <c r="D82" s="187">
        <v>9539.6672142857133</v>
      </c>
      <c r="E82" s="156">
        <v>1.9743286650946213E-3</v>
      </c>
      <c r="F82" s="187">
        <v>6667.2524330769229</v>
      </c>
      <c r="G82" s="156">
        <v>1.6646336743232797E-4</v>
      </c>
      <c r="H82" s="188">
        <v>16206.919647362636</v>
      </c>
      <c r="I82" s="171">
        <v>3.6108276391846769E-4</v>
      </c>
    </row>
    <row r="83" spans="2:9" s="210" customFormat="1" ht="19.95" customHeight="1" x14ac:dyDescent="0.3">
      <c r="B83" s="169">
        <v>72</v>
      </c>
      <c r="C83" s="172" t="s">
        <v>208</v>
      </c>
      <c r="D83" s="187"/>
      <c r="E83" s="156">
        <v>0</v>
      </c>
      <c r="F83" s="187">
        <v>15667.86198</v>
      </c>
      <c r="G83" s="156">
        <v>3.9118438844711588E-4</v>
      </c>
      <c r="H83" s="189">
        <v>15667.86198</v>
      </c>
      <c r="I83" s="171">
        <v>3.4907280541445195E-4</v>
      </c>
    </row>
    <row r="84" spans="2:9" s="210" customFormat="1" ht="19.95" customHeight="1" x14ac:dyDescent="0.3">
      <c r="B84" s="169">
        <v>73</v>
      </c>
      <c r="C84" s="172" t="s">
        <v>209</v>
      </c>
      <c r="D84" s="187"/>
      <c r="E84" s="156">
        <v>0</v>
      </c>
      <c r="F84" s="187">
        <v>14376.200999999999</v>
      </c>
      <c r="G84" s="156">
        <v>3.5893508658402256E-4</v>
      </c>
      <c r="H84" s="188">
        <v>14376.200999999999</v>
      </c>
      <c r="I84" s="171">
        <v>3.2029518901034189E-4</v>
      </c>
    </row>
    <row r="85" spans="2:9" s="210" customFormat="1" ht="19.95" customHeight="1" x14ac:dyDescent="0.3">
      <c r="B85" s="169">
        <v>74</v>
      </c>
      <c r="C85" s="170" t="s">
        <v>210</v>
      </c>
      <c r="D85" s="187"/>
      <c r="E85" s="156">
        <v>0</v>
      </c>
      <c r="F85" s="187">
        <v>9790</v>
      </c>
      <c r="G85" s="156">
        <v>2.444299782437364E-4</v>
      </c>
      <c r="H85" s="189">
        <v>9790</v>
      </c>
      <c r="I85" s="171">
        <v>2.1811672641550066E-4</v>
      </c>
    </row>
    <row r="86" spans="2:9" s="210" customFormat="1" ht="19.95" customHeight="1" x14ac:dyDescent="0.3">
      <c r="B86" s="169">
        <v>75</v>
      </c>
      <c r="C86" s="170" t="s">
        <v>211</v>
      </c>
      <c r="D86" s="187"/>
      <c r="E86" s="156">
        <v>0</v>
      </c>
      <c r="F86" s="187">
        <v>6926.9203700000007</v>
      </c>
      <c r="G86" s="156">
        <v>1.7294657766447341E-4</v>
      </c>
      <c r="H86" s="188">
        <v>6926.9203700000007</v>
      </c>
      <c r="I86" s="171">
        <v>1.5432862055620518E-4</v>
      </c>
    </row>
    <row r="87" spans="2:9" s="210" customFormat="1" ht="19.95" customHeight="1" x14ac:dyDescent="0.3">
      <c r="B87" s="169">
        <v>76</v>
      </c>
      <c r="C87" s="172" t="s">
        <v>212</v>
      </c>
      <c r="D87" s="187"/>
      <c r="E87" s="156">
        <v>0</v>
      </c>
      <c r="F87" s="187">
        <v>4915</v>
      </c>
      <c r="G87" s="156">
        <v>1.2271433534912814E-4</v>
      </c>
      <c r="H87" s="188">
        <v>4915</v>
      </c>
      <c r="I87" s="171">
        <v>1.0950395406866044E-4</v>
      </c>
    </row>
    <row r="88" spans="2:9" ht="19.95" customHeight="1" x14ac:dyDescent="0.2">
      <c r="B88" s="176"/>
      <c r="C88" s="159" t="s">
        <v>47</v>
      </c>
      <c r="D88" s="177">
        <f>SUM(D12:D87)</f>
        <v>4831853.6740834471</v>
      </c>
      <c r="E88" s="178">
        <f>SUM(E12:E87)</f>
        <v>1.0000000000000004</v>
      </c>
      <c r="F88" s="177">
        <f>SUM(F12:F87)</f>
        <v>40052370.295748994</v>
      </c>
      <c r="G88" s="178">
        <f>SUM(G12:G87)</f>
        <v>1.0000000000000004</v>
      </c>
      <c r="H88" s="190">
        <f>SUM(H12:H87)</f>
        <v>44884223.969832443</v>
      </c>
      <c r="I88" s="179">
        <v>1.0002999999999997</v>
      </c>
    </row>
    <row r="90" spans="2:9" ht="13.2" x14ac:dyDescent="0.2">
      <c r="B90" s="366" t="s">
        <v>213</v>
      </c>
      <c r="C90" s="366"/>
      <c r="D90" s="366"/>
      <c r="E90" s="366"/>
      <c r="F90" s="366"/>
      <c r="G90" s="366"/>
      <c r="H90" s="366"/>
      <c r="I90" s="366"/>
    </row>
    <row r="91" spans="2:9" ht="13.2" customHeight="1" x14ac:dyDescent="0.2">
      <c r="B91" s="367" t="s">
        <v>214</v>
      </c>
      <c r="C91" s="367"/>
      <c r="D91" s="367"/>
      <c r="E91" s="367"/>
      <c r="F91" s="367"/>
      <c r="G91" s="367"/>
      <c r="H91" s="367"/>
      <c r="I91" s="367"/>
    </row>
    <row r="92" spans="2:9" x14ac:dyDescent="0.2">
      <c r="B92" s="367"/>
      <c r="C92" s="367"/>
      <c r="D92" s="367"/>
      <c r="E92" s="367"/>
      <c r="F92" s="367"/>
      <c r="G92" s="367"/>
      <c r="H92" s="367"/>
      <c r="I92" s="367"/>
    </row>
    <row r="93" spans="2:9" x14ac:dyDescent="0.2">
      <c r="B93" s="367"/>
      <c r="C93" s="367"/>
      <c r="D93" s="367"/>
      <c r="E93" s="367"/>
      <c r="F93" s="367"/>
      <c r="G93" s="367"/>
      <c r="H93" s="367"/>
      <c r="I93" s="367"/>
    </row>
    <row r="94" spans="2:9" x14ac:dyDescent="0.2">
      <c r="B94" s="367"/>
      <c r="C94" s="367"/>
      <c r="D94" s="367"/>
      <c r="E94" s="367"/>
      <c r="F94" s="367"/>
      <c r="G94" s="367"/>
      <c r="H94" s="367"/>
      <c r="I94" s="367"/>
    </row>
    <row r="95" spans="2:9" ht="24" customHeight="1" x14ac:dyDescent="0.2">
      <c r="B95" s="122"/>
      <c r="C95" s="122"/>
      <c r="D95" s="122"/>
      <c r="E95" s="122"/>
      <c r="F95" s="122"/>
      <c r="G95" s="122"/>
      <c r="H95" s="122"/>
      <c r="I95" s="122"/>
    </row>
    <row r="97" spans="2:9" ht="13.8" x14ac:dyDescent="0.25">
      <c r="B97" s="20" t="s">
        <v>215</v>
      </c>
    </row>
    <row r="98" spans="2:9" ht="13.8" x14ac:dyDescent="0.25">
      <c r="B98" s="319" t="s">
        <v>271</v>
      </c>
      <c r="C98" s="319"/>
      <c r="D98" s="319"/>
      <c r="E98" s="319"/>
      <c r="F98" s="319"/>
      <c r="G98" s="319"/>
      <c r="H98" s="319"/>
      <c r="I98" s="319"/>
    </row>
    <row r="99" spans="2:9" ht="12" thickBot="1" x14ac:dyDescent="0.25"/>
    <row r="100" spans="2:9" ht="19.95" customHeight="1" thickBot="1" x14ac:dyDescent="0.25">
      <c r="B100" s="320" t="s">
        <v>42</v>
      </c>
      <c r="C100" s="320" t="s">
        <v>135</v>
      </c>
      <c r="D100" s="323" t="s">
        <v>146</v>
      </c>
      <c r="E100" s="324"/>
      <c r="F100" s="324"/>
      <c r="G100" s="324"/>
      <c r="H100" s="324"/>
      <c r="I100" s="325"/>
    </row>
    <row r="101" spans="2:9" ht="19.95" customHeight="1" thickBot="1" x14ac:dyDescent="0.25">
      <c r="B101" s="321"/>
      <c r="C101" s="321"/>
      <c r="D101" s="323" t="s">
        <v>44</v>
      </c>
      <c r="E101" s="324"/>
      <c r="F101" s="324"/>
      <c r="G101" s="324"/>
      <c r="H101" s="324"/>
      <c r="I101" s="325"/>
    </row>
    <row r="102" spans="2:9" ht="19.95" customHeight="1" x14ac:dyDescent="0.2">
      <c r="B102" s="321"/>
      <c r="C102" s="321"/>
      <c r="D102" s="332" t="s">
        <v>45</v>
      </c>
      <c r="E102" s="333"/>
      <c r="F102" s="332" t="s">
        <v>46</v>
      </c>
      <c r="G102" s="333"/>
      <c r="H102" s="332" t="s">
        <v>47</v>
      </c>
      <c r="I102" s="333"/>
    </row>
    <row r="103" spans="2:9" ht="19.95" customHeight="1" x14ac:dyDescent="0.2">
      <c r="B103" s="321"/>
      <c r="C103" s="321"/>
      <c r="D103" s="335"/>
      <c r="E103" s="336"/>
      <c r="F103" s="335"/>
      <c r="G103" s="336"/>
      <c r="H103" s="335"/>
      <c r="I103" s="336"/>
    </row>
    <row r="104" spans="2:9" ht="19.95" customHeight="1" x14ac:dyDescent="0.2">
      <c r="B104" s="321"/>
      <c r="C104" s="321"/>
      <c r="D104" s="335"/>
      <c r="E104" s="336"/>
      <c r="F104" s="335"/>
      <c r="G104" s="336"/>
      <c r="H104" s="335"/>
      <c r="I104" s="336"/>
    </row>
    <row r="105" spans="2:9" ht="19.95" customHeight="1" x14ac:dyDescent="0.2">
      <c r="B105" s="321"/>
      <c r="C105" s="321"/>
      <c r="D105" s="337"/>
      <c r="E105" s="338"/>
      <c r="F105" s="337"/>
      <c r="G105" s="338"/>
      <c r="H105" s="337"/>
      <c r="I105" s="338"/>
    </row>
    <row r="106" spans="2:9" ht="43.2" customHeight="1" x14ac:dyDescent="0.2">
      <c r="B106" s="334"/>
      <c r="C106" s="334"/>
      <c r="D106" s="151" t="s">
        <v>48</v>
      </c>
      <c r="E106" s="151" t="s">
        <v>141</v>
      </c>
      <c r="F106" s="151" t="s">
        <v>48</v>
      </c>
      <c r="G106" s="151" t="s">
        <v>141</v>
      </c>
      <c r="H106" s="151" t="s">
        <v>48</v>
      </c>
      <c r="I106" s="151" t="s">
        <v>141</v>
      </c>
    </row>
    <row r="107" spans="2:9" s="210" customFormat="1" ht="19.95" customHeight="1" x14ac:dyDescent="0.3">
      <c r="B107" s="191">
        <v>1</v>
      </c>
      <c r="C107" s="192" t="s">
        <v>95</v>
      </c>
      <c r="D107" s="193">
        <v>847914.28</v>
      </c>
      <c r="E107" s="194">
        <v>0.21131248115965262</v>
      </c>
      <c r="F107" s="193">
        <v>2335061.52</v>
      </c>
      <c r="G107" s="194">
        <v>7.0552548270341423E-2</v>
      </c>
      <c r="H107" s="195">
        <v>3182975.8</v>
      </c>
      <c r="I107" s="196">
        <v>8.577281136136275E-2</v>
      </c>
    </row>
    <row r="108" spans="2:9" s="210" customFormat="1" ht="19.95" customHeight="1" x14ac:dyDescent="0.3">
      <c r="B108" s="191">
        <v>2</v>
      </c>
      <c r="C108" s="197" t="s">
        <v>96</v>
      </c>
      <c r="D108" s="193">
        <v>45239.648000000001</v>
      </c>
      <c r="E108" s="194">
        <v>1.1274373472834207E-2</v>
      </c>
      <c r="F108" s="193">
        <v>2442935.7947299997</v>
      </c>
      <c r="G108" s="194">
        <v>7.3811907781784356E-2</v>
      </c>
      <c r="H108" s="198">
        <v>2488175.4427299998</v>
      </c>
      <c r="I108" s="196">
        <v>6.7049772380693415E-2</v>
      </c>
    </row>
    <row r="109" spans="2:9" s="210" customFormat="1" ht="19.95" customHeight="1" x14ac:dyDescent="0.3">
      <c r="B109" s="191">
        <v>3</v>
      </c>
      <c r="C109" s="199" t="s">
        <v>97</v>
      </c>
      <c r="D109" s="193">
        <v>18589.009999999998</v>
      </c>
      <c r="E109" s="194">
        <v>4.6326496888359917E-3</v>
      </c>
      <c r="F109" s="193">
        <v>2285828.15</v>
      </c>
      <c r="G109" s="194">
        <v>6.9064990155197389E-2</v>
      </c>
      <c r="H109" s="198">
        <v>2304417.1599999997</v>
      </c>
      <c r="I109" s="196">
        <v>6.2097970824210244E-2</v>
      </c>
    </row>
    <row r="110" spans="2:9" s="210" customFormat="1" ht="19.95" customHeight="1" x14ac:dyDescent="0.3">
      <c r="B110" s="191">
        <v>4</v>
      </c>
      <c r="C110" s="192" t="s">
        <v>98</v>
      </c>
      <c r="D110" s="193">
        <v>203788.06</v>
      </c>
      <c r="E110" s="194">
        <v>5.078692693949223E-2</v>
      </c>
      <c r="F110" s="193">
        <v>1985989.19</v>
      </c>
      <c r="G110" s="194">
        <v>6.0005527474004741E-2</v>
      </c>
      <c r="H110" s="198">
        <v>2189777.25</v>
      </c>
      <c r="I110" s="196">
        <v>5.9008727300928168E-2</v>
      </c>
    </row>
    <row r="111" spans="2:9" s="210" customFormat="1" ht="19.95" customHeight="1" x14ac:dyDescent="0.3">
      <c r="B111" s="191">
        <v>5</v>
      </c>
      <c r="C111" s="200" t="s">
        <v>99</v>
      </c>
      <c r="D111" s="193">
        <v>228</v>
      </c>
      <c r="E111" s="194">
        <v>5.6820891970826107E-5</v>
      </c>
      <c r="F111" s="193">
        <v>2103409</v>
      </c>
      <c r="G111" s="194">
        <v>6.3553299873988153E-2</v>
      </c>
      <c r="H111" s="198">
        <v>2103637</v>
      </c>
      <c r="I111" s="196">
        <v>5.6687474524243338E-2</v>
      </c>
    </row>
    <row r="112" spans="2:9" s="210" customFormat="1" ht="19.95" customHeight="1" x14ac:dyDescent="0.3">
      <c r="B112" s="191">
        <v>6</v>
      </c>
      <c r="C112" s="200" t="s">
        <v>100</v>
      </c>
      <c r="D112" s="193">
        <v>73349</v>
      </c>
      <c r="E112" s="194">
        <v>1.8279629847228612E-2</v>
      </c>
      <c r="F112" s="193">
        <v>1938079</v>
      </c>
      <c r="G112" s="194">
        <v>5.855794848575769E-2</v>
      </c>
      <c r="H112" s="198">
        <v>2011428</v>
      </c>
      <c r="I112" s="196">
        <v>5.4202684924894232E-2</v>
      </c>
    </row>
    <row r="113" spans="2:9" s="210" customFormat="1" ht="19.95" customHeight="1" x14ac:dyDescent="0.3">
      <c r="B113" s="191">
        <v>7</v>
      </c>
      <c r="C113" s="192" t="s">
        <v>101</v>
      </c>
      <c r="D113" s="193">
        <v>390663</v>
      </c>
      <c r="E113" s="194">
        <v>9.7358860175433506E-2</v>
      </c>
      <c r="F113" s="193">
        <v>1615626</v>
      </c>
      <c r="G113" s="194">
        <v>4.8815215520239756E-2</v>
      </c>
      <c r="H113" s="195">
        <v>2006289</v>
      </c>
      <c r="I113" s="196">
        <v>5.4064202415041014E-2</v>
      </c>
    </row>
    <row r="114" spans="2:9" s="210" customFormat="1" ht="19.95" customHeight="1" x14ac:dyDescent="0.3">
      <c r="B114" s="191">
        <v>8</v>
      </c>
      <c r="C114" s="197" t="s">
        <v>102</v>
      </c>
      <c r="D114" s="193">
        <v>40807</v>
      </c>
      <c r="E114" s="194">
        <v>1.0169693590585531E-2</v>
      </c>
      <c r="F114" s="193">
        <v>1897216</v>
      </c>
      <c r="G114" s="194">
        <v>5.7323296312665924E-2</v>
      </c>
      <c r="H114" s="198">
        <v>1938023</v>
      </c>
      <c r="I114" s="196">
        <v>5.2224613581096757E-2</v>
      </c>
    </row>
    <row r="115" spans="2:9" s="210" customFormat="1" ht="19.95" customHeight="1" x14ac:dyDescent="0.3">
      <c r="B115" s="191">
        <v>9</v>
      </c>
      <c r="C115" s="200" t="s">
        <v>103</v>
      </c>
      <c r="D115" s="193">
        <v>126058</v>
      </c>
      <c r="E115" s="194">
        <v>3.1415473684466656E-2</v>
      </c>
      <c r="F115" s="193">
        <v>1420842</v>
      </c>
      <c r="G115" s="194">
        <v>4.2929928368451921E-2</v>
      </c>
      <c r="H115" s="195">
        <v>1546900</v>
      </c>
      <c r="I115" s="196">
        <v>4.1684879255095827E-2</v>
      </c>
    </row>
    <row r="116" spans="2:9" s="210" customFormat="1" ht="19.95" customHeight="1" x14ac:dyDescent="0.3">
      <c r="B116" s="191">
        <v>10</v>
      </c>
      <c r="C116" s="199" t="s">
        <v>104</v>
      </c>
      <c r="D116" s="193">
        <v>0</v>
      </c>
      <c r="E116" s="194">
        <v>0</v>
      </c>
      <c r="F116" s="193">
        <v>1335424</v>
      </c>
      <c r="G116" s="194">
        <v>4.0349072353936283E-2</v>
      </c>
      <c r="H116" s="195">
        <v>1335424</v>
      </c>
      <c r="I116" s="196">
        <v>3.5986158248339964E-2</v>
      </c>
    </row>
    <row r="117" spans="2:9" s="210" customFormat="1" ht="19.95" customHeight="1" x14ac:dyDescent="0.3">
      <c r="B117" s="191">
        <v>11</v>
      </c>
      <c r="C117" s="200" t="s">
        <v>105</v>
      </c>
      <c r="D117" s="193">
        <v>1729</v>
      </c>
      <c r="E117" s="194">
        <v>4.3089176411209795E-4</v>
      </c>
      <c r="F117" s="193">
        <v>1256725</v>
      </c>
      <c r="G117" s="194">
        <v>3.7971227081436736E-2</v>
      </c>
      <c r="H117" s="198">
        <v>1258454</v>
      </c>
      <c r="I117" s="196">
        <v>3.391201954754177E-2</v>
      </c>
    </row>
    <row r="118" spans="2:9" s="210" customFormat="1" ht="19.95" customHeight="1" x14ac:dyDescent="0.3">
      <c r="B118" s="191">
        <v>12</v>
      </c>
      <c r="C118" s="197" t="s">
        <v>106</v>
      </c>
      <c r="D118" s="193">
        <v>111128.56</v>
      </c>
      <c r="E118" s="194">
        <v>2.769484167821696E-2</v>
      </c>
      <c r="F118" s="193">
        <v>1077485</v>
      </c>
      <c r="G118" s="194">
        <v>3.2555592999138128E-2</v>
      </c>
      <c r="H118" s="198">
        <v>1188613.56</v>
      </c>
      <c r="I118" s="196">
        <v>3.2030003703904325E-2</v>
      </c>
    </row>
    <row r="119" spans="2:9" s="210" customFormat="1" ht="19.95" customHeight="1" x14ac:dyDescent="0.3">
      <c r="B119" s="191">
        <v>13</v>
      </c>
      <c r="C119" s="199" t="s">
        <v>107</v>
      </c>
      <c r="D119" s="193">
        <v>48631</v>
      </c>
      <c r="E119" s="194">
        <v>1.2119547357163352E-2</v>
      </c>
      <c r="F119" s="193">
        <v>1116714</v>
      </c>
      <c r="G119" s="194">
        <v>3.3740874796808804E-2</v>
      </c>
      <c r="H119" s="195">
        <v>1165345</v>
      </c>
      <c r="I119" s="196">
        <v>3.140297731949683E-2</v>
      </c>
    </row>
    <row r="120" spans="2:9" s="210" customFormat="1" ht="19.95" customHeight="1" x14ac:dyDescent="0.3">
      <c r="B120" s="191">
        <v>14</v>
      </c>
      <c r="C120" s="199" t="s">
        <v>108</v>
      </c>
      <c r="D120" s="193">
        <v>30086.167000000001</v>
      </c>
      <c r="E120" s="194">
        <v>7.4979072145755846E-3</v>
      </c>
      <c r="F120" s="193">
        <v>1042957.653</v>
      </c>
      <c r="G120" s="194">
        <v>3.1512368957715732E-2</v>
      </c>
      <c r="H120" s="198">
        <v>1073043.82</v>
      </c>
      <c r="I120" s="196">
        <v>2.8915703712021967E-2</v>
      </c>
    </row>
    <row r="121" spans="2:9" s="210" customFormat="1" ht="19.95" customHeight="1" x14ac:dyDescent="0.3">
      <c r="B121" s="191">
        <v>15</v>
      </c>
      <c r="C121" s="200" t="s">
        <v>109</v>
      </c>
      <c r="D121" s="193">
        <v>290957</v>
      </c>
      <c r="E121" s="194">
        <v>7.2510685373489703E-2</v>
      </c>
      <c r="F121" s="193">
        <v>624613</v>
      </c>
      <c r="G121" s="194">
        <v>1.8872324542773832E-2</v>
      </c>
      <c r="H121" s="195">
        <v>915570</v>
      </c>
      <c r="I121" s="196">
        <v>2.4672199172272341E-2</v>
      </c>
    </row>
    <row r="122" spans="2:9" s="210" customFormat="1" ht="19.95" customHeight="1" x14ac:dyDescent="0.3">
      <c r="B122" s="191">
        <v>16</v>
      </c>
      <c r="C122" s="199" t="s">
        <v>110</v>
      </c>
      <c r="D122" s="193">
        <v>0</v>
      </c>
      <c r="E122" s="194">
        <v>0</v>
      </c>
      <c r="F122" s="193">
        <v>848016.0061</v>
      </c>
      <c r="G122" s="194">
        <v>2.562231859501175E-2</v>
      </c>
      <c r="H122" s="198">
        <v>848016.0061</v>
      </c>
      <c r="I122" s="196">
        <v>2.2851797026741939E-2</v>
      </c>
    </row>
    <row r="123" spans="2:9" s="210" customFormat="1" ht="19.95" customHeight="1" x14ac:dyDescent="0.3">
      <c r="B123" s="191">
        <v>17</v>
      </c>
      <c r="C123" s="199" t="s">
        <v>111</v>
      </c>
      <c r="D123" s="193">
        <v>91247</v>
      </c>
      <c r="E123" s="194">
        <v>2.2740069866938464E-2</v>
      </c>
      <c r="F123" s="193">
        <v>749550</v>
      </c>
      <c r="G123" s="194">
        <v>2.2647224539092407E-2</v>
      </c>
      <c r="H123" s="195">
        <v>840797</v>
      </c>
      <c r="I123" s="196">
        <v>2.26572638328572E-2</v>
      </c>
    </row>
    <row r="124" spans="2:9" s="210" customFormat="1" ht="19.95" customHeight="1" x14ac:dyDescent="0.3">
      <c r="B124" s="191">
        <v>18</v>
      </c>
      <c r="C124" s="199" t="s">
        <v>112</v>
      </c>
      <c r="D124" s="193">
        <v>24333</v>
      </c>
      <c r="E124" s="194">
        <v>6.0641349312548758E-3</v>
      </c>
      <c r="F124" s="193">
        <v>757069</v>
      </c>
      <c r="G124" s="194">
        <v>2.2874406823542325E-2</v>
      </c>
      <c r="H124" s="195">
        <v>781402</v>
      </c>
      <c r="I124" s="196">
        <v>2.1056725075758218E-2</v>
      </c>
    </row>
    <row r="125" spans="2:9" s="210" customFormat="1" ht="19.95" customHeight="1" x14ac:dyDescent="0.3">
      <c r="B125" s="191">
        <v>19</v>
      </c>
      <c r="C125" s="200" t="s">
        <v>113</v>
      </c>
      <c r="D125" s="193">
        <v>66349</v>
      </c>
      <c r="E125" s="194">
        <v>1.6535128777948865E-2</v>
      </c>
      <c r="F125" s="193">
        <v>644244</v>
      </c>
      <c r="G125" s="194">
        <v>1.946546397967187E-2</v>
      </c>
      <c r="H125" s="198">
        <v>710593</v>
      </c>
      <c r="I125" s="196">
        <v>1.9148609092065619E-2</v>
      </c>
    </row>
    <row r="126" spans="2:9" s="210" customFormat="1" ht="19.95" customHeight="1" x14ac:dyDescent="0.3">
      <c r="B126" s="191">
        <v>20</v>
      </c>
      <c r="C126" s="197" t="s">
        <v>114</v>
      </c>
      <c r="D126" s="193">
        <v>98491</v>
      </c>
      <c r="E126" s="194">
        <v>2.4545379259204535E-2</v>
      </c>
      <c r="F126" s="193">
        <v>610688</v>
      </c>
      <c r="G126" s="194">
        <v>1.8451588632285056E-2</v>
      </c>
      <c r="H126" s="195">
        <v>709179</v>
      </c>
      <c r="I126" s="196">
        <v>1.9110505517647942E-2</v>
      </c>
    </row>
    <row r="127" spans="2:9" s="210" customFormat="1" ht="19.95" customHeight="1" x14ac:dyDescent="0.3">
      <c r="B127" s="191">
        <v>21</v>
      </c>
      <c r="C127" s="192" t="s">
        <v>115</v>
      </c>
      <c r="D127" s="193">
        <v>115491.484</v>
      </c>
      <c r="E127" s="194">
        <v>2.8782145332957858E-2</v>
      </c>
      <c r="F127" s="193">
        <v>482402.68</v>
      </c>
      <c r="G127" s="194">
        <v>1.4575521062263948E-2</v>
      </c>
      <c r="H127" s="195">
        <v>597894.16399999999</v>
      </c>
      <c r="I127" s="196">
        <v>1.6111672398775912E-2</v>
      </c>
    </row>
    <row r="128" spans="2:9" s="210" customFormat="1" ht="19.95" customHeight="1" x14ac:dyDescent="0.3">
      <c r="B128" s="191">
        <v>22</v>
      </c>
      <c r="C128" s="200" t="s">
        <v>116</v>
      </c>
      <c r="D128" s="193">
        <v>342354.45</v>
      </c>
      <c r="E128" s="194">
        <v>8.5319672013954337E-2</v>
      </c>
      <c r="F128" s="193">
        <v>187982</v>
      </c>
      <c r="G128" s="194">
        <v>5.6797686122442388E-3</v>
      </c>
      <c r="H128" s="195">
        <v>530336.44999999995</v>
      </c>
      <c r="I128" s="196">
        <v>1.4291170006352164E-2</v>
      </c>
    </row>
    <row r="129" spans="2:9" s="210" customFormat="1" ht="19.95" customHeight="1" x14ac:dyDescent="0.3">
      <c r="B129" s="191">
        <v>23</v>
      </c>
      <c r="C129" s="192" t="s">
        <v>117</v>
      </c>
      <c r="D129" s="193">
        <v>108133.21</v>
      </c>
      <c r="E129" s="194">
        <v>2.6948357209950233E-2</v>
      </c>
      <c r="F129" s="193">
        <v>387143.32</v>
      </c>
      <c r="G129" s="194">
        <v>1.1697313984190121E-2</v>
      </c>
      <c r="H129" s="195">
        <v>495276.53</v>
      </c>
      <c r="I129" s="196">
        <v>1.3346397537612546E-2</v>
      </c>
    </row>
    <row r="130" spans="2:9" s="210" customFormat="1" ht="19.95" customHeight="1" x14ac:dyDescent="0.3">
      <c r="B130" s="191">
        <v>24</v>
      </c>
      <c r="C130" s="197" t="s">
        <v>118</v>
      </c>
      <c r="D130" s="193">
        <v>18806.330000000002</v>
      </c>
      <c r="E130" s="194">
        <v>4.6868089706039746E-3</v>
      </c>
      <c r="F130" s="193">
        <v>466789</v>
      </c>
      <c r="G130" s="194">
        <v>1.4103762651428733E-2</v>
      </c>
      <c r="H130" s="195">
        <v>485595.33</v>
      </c>
      <c r="I130" s="196">
        <v>1.3085514705467977E-2</v>
      </c>
    </row>
    <row r="131" spans="2:9" s="210" customFormat="1" ht="19.95" customHeight="1" x14ac:dyDescent="0.3">
      <c r="B131" s="191">
        <v>25</v>
      </c>
      <c r="C131" s="192" t="s">
        <v>76</v>
      </c>
      <c r="D131" s="193">
        <v>84576</v>
      </c>
      <c r="E131" s="194">
        <v>2.1077560347914862E-2</v>
      </c>
      <c r="F131" s="193">
        <v>350175</v>
      </c>
      <c r="G131" s="194">
        <v>1.0580337339706069E-2</v>
      </c>
      <c r="H131" s="198">
        <v>434751</v>
      </c>
      <c r="I131" s="196">
        <v>1.1715393975714115E-2</v>
      </c>
    </row>
    <row r="132" spans="2:9" s="210" customFormat="1" ht="19.95" customHeight="1" x14ac:dyDescent="0.3">
      <c r="B132" s="191">
        <v>26</v>
      </c>
      <c r="C132" s="199" t="s">
        <v>119</v>
      </c>
      <c r="D132" s="193">
        <v>0</v>
      </c>
      <c r="E132" s="194">
        <v>0</v>
      </c>
      <c r="F132" s="193">
        <v>340527</v>
      </c>
      <c r="G132" s="194">
        <v>1.0288828537954132E-2</v>
      </c>
      <c r="H132" s="195">
        <v>340527</v>
      </c>
      <c r="I132" s="196">
        <v>9.1763054354515594E-3</v>
      </c>
    </row>
    <row r="133" spans="2:9" s="210" customFormat="1" ht="19.95" customHeight="1" x14ac:dyDescent="0.3">
      <c r="B133" s="191">
        <v>27</v>
      </c>
      <c r="C133" s="200" t="s">
        <v>120</v>
      </c>
      <c r="D133" s="193">
        <v>254753.05</v>
      </c>
      <c r="E133" s="194">
        <v>6.3488138303896754E-2</v>
      </c>
      <c r="F133" s="193">
        <v>30740</v>
      </c>
      <c r="G133" s="194">
        <v>9.2879151801974601E-4</v>
      </c>
      <c r="H133" s="198">
        <v>285493.05</v>
      </c>
      <c r="I133" s="196">
        <v>7.6932854854347629E-3</v>
      </c>
    </row>
    <row r="134" spans="2:9" s="210" customFormat="1" ht="19.95" customHeight="1" x14ac:dyDescent="0.3">
      <c r="B134" s="191">
        <v>28</v>
      </c>
      <c r="C134" s="199" t="s">
        <v>121</v>
      </c>
      <c r="D134" s="193">
        <v>55218</v>
      </c>
      <c r="E134" s="194">
        <v>1.3761122863355596E-2</v>
      </c>
      <c r="F134" s="193">
        <v>171331</v>
      </c>
      <c r="G134" s="194">
        <v>5.1766681709122025E-3</v>
      </c>
      <c r="H134" s="198">
        <v>226549</v>
      </c>
      <c r="I134" s="196">
        <v>6.1048986426806544E-3</v>
      </c>
    </row>
    <row r="135" spans="2:9" s="210" customFormat="1" ht="19.95" customHeight="1" x14ac:dyDescent="0.3">
      <c r="B135" s="191">
        <v>29</v>
      </c>
      <c r="C135" s="197" t="s">
        <v>122</v>
      </c>
      <c r="D135" s="193">
        <v>0</v>
      </c>
      <c r="E135" s="194">
        <v>0</v>
      </c>
      <c r="F135" s="193">
        <v>224749</v>
      </c>
      <c r="G135" s="194">
        <v>6.7906624880748178E-3</v>
      </c>
      <c r="H135" s="195">
        <v>224749</v>
      </c>
      <c r="I135" s="196">
        <v>6.0563933852889858E-3</v>
      </c>
    </row>
    <row r="136" spans="2:9" s="210" customFormat="1" ht="19.95" customHeight="1" x14ac:dyDescent="0.3">
      <c r="B136" s="191">
        <v>30</v>
      </c>
      <c r="C136" s="200" t="s">
        <v>123</v>
      </c>
      <c r="D136" s="193">
        <v>169344</v>
      </c>
      <c r="E136" s="194">
        <v>4.220296986801568E-2</v>
      </c>
      <c r="F136" s="193">
        <v>9029</v>
      </c>
      <c r="G136" s="194">
        <v>2.7280607079376338E-4</v>
      </c>
      <c r="H136" s="195">
        <v>178373</v>
      </c>
      <c r="I136" s="196">
        <v>4.8066823759578565E-3</v>
      </c>
    </row>
    <row r="137" spans="2:9" s="210" customFormat="1" ht="19.95" customHeight="1" x14ac:dyDescent="0.3">
      <c r="B137" s="191">
        <v>31</v>
      </c>
      <c r="C137" s="192" t="s">
        <v>124</v>
      </c>
      <c r="D137" s="193">
        <v>0</v>
      </c>
      <c r="E137" s="194">
        <v>0</v>
      </c>
      <c r="F137" s="193">
        <v>163891</v>
      </c>
      <c r="G137" s="194">
        <v>4.9518728262776248E-3</v>
      </c>
      <c r="H137" s="195">
        <v>163891</v>
      </c>
      <c r="I137" s="196">
        <v>4.4164306328766632E-3</v>
      </c>
    </row>
    <row r="138" spans="2:9" s="210" customFormat="1" ht="19.95" customHeight="1" x14ac:dyDescent="0.3">
      <c r="B138" s="191">
        <v>32</v>
      </c>
      <c r="C138" s="197" t="s">
        <v>125</v>
      </c>
      <c r="D138" s="193">
        <v>103294</v>
      </c>
      <c r="E138" s="194">
        <v>2.5742356207168911E-2</v>
      </c>
      <c r="F138" s="193">
        <v>48191</v>
      </c>
      <c r="G138" s="194">
        <v>1.4560635017856077E-3</v>
      </c>
      <c r="H138" s="198">
        <v>151485</v>
      </c>
      <c r="I138" s="196">
        <v>4.0821216199871946E-3</v>
      </c>
    </row>
    <row r="139" spans="2:9" s="210" customFormat="1" ht="19.95" customHeight="1" x14ac:dyDescent="0.3">
      <c r="B139" s="191">
        <v>33</v>
      </c>
      <c r="C139" s="200" t="s">
        <v>126</v>
      </c>
      <c r="D139" s="193">
        <v>58155</v>
      </c>
      <c r="E139" s="194">
        <v>1.4493065669137684E-2</v>
      </c>
      <c r="F139" s="193">
        <v>74242</v>
      </c>
      <c r="G139" s="194">
        <v>2.2431795667150938E-3</v>
      </c>
      <c r="H139" s="198">
        <v>132397</v>
      </c>
      <c r="I139" s="196">
        <v>3.5677503127137643E-3</v>
      </c>
    </row>
    <row r="140" spans="2:9" s="210" customFormat="1" ht="19.95" customHeight="1" x14ac:dyDescent="0.3">
      <c r="B140" s="191">
        <v>34</v>
      </c>
      <c r="C140" s="200" t="s">
        <v>127</v>
      </c>
      <c r="D140" s="193">
        <v>15660.51</v>
      </c>
      <c r="E140" s="194">
        <v>3.9028252057808858E-3</v>
      </c>
      <c r="F140" s="193">
        <v>114505</v>
      </c>
      <c r="G140" s="194">
        <v>3.4597030829814903E-3</v>
      </c>
      <c r="H140" s="198">
        <v>130165.51</v>
      </c>
      <c r="I140" s="196">
        <v>3.5076175367043556E-3</v>
      </c>
    </row>
    <row r="141" spans="2:9" s="210" customFormat="1" ht="19.95" customHeight="1" x14ac:dyDescent="0.3">
      <c r="B141" s="191">
        <v>35</v>
      </c>
      <c r="C141" s="200" t="s">
        <v>128</v>
      </c>
      <c r="D141" s="193">
        <v>8293</v>
      </c>
      <c r="E141" s="194">
        <v>2.0667353382195653E-3</v>
      </c>
      <c r="F141" s="193">
        <v>116657</v>
      </c>
      <c r="G141" s="194">
        <v>3.5247245321284809E-3</v>
      </c>
      <c r="H141" s="198">
        <v>124950</v>
      </c>
      <c r="I141" s="196">
        <v>3.3670732839383433E-3</v>
      </c>
    </row>
    <row r="142" spans="2:9" s="210" customFormat="1" ht="19.95" customHeight="1" x14ac:dyDescent="0.3">
      <c r="B142" s="191">
        <v>36</v>
      </c>
      <c r="C142" s="199" t="s">
        <v>129</v>
      </c>
      <c r="D142" s="193">
        <v>0</v>
      </c>
      <c r="E142" s="194">
        <v>0</v>
      </c>
      <c r="F142" s="193">
        <v>120888</v>
      </c>
      <c r="G142" s="194">
        <v>3.6525617771753761E-3</v>
      </c>
      <c r="H142" s="198">
        <v>120888</v>
      </c>
      <c r="I142" s="196">
        <v>3.2576130864244773E-3</v>
      </c>
    </row>
    <row r="143" spans="2:9" s="210" customFormat="1" ht="19.95" customHeight="1" x14ac:dyDescent="0.3">
      <c r="B143" s="191">
        <v>37</v>
      </c>
      <c r="C143" s="199" t="s">
        <v>130</v>
      </c>
      <c r="D143" s="193">
        <v>0</v>
      </c>
      <c r="E143" s="194">
        <v>0</v>
      </c>
      <c r="F143" s="193">
        <v>109255</v>
      </c>
      <c r="G143" s="194">
        <v>3.3010773357595104E-3</v>
      </c>
      <c r="H143" s="198">
        <v>109255</v>
      </c>
      <c r="I143" s="196">
        <v>2.944134386848209E-3</v>
      </c>
    </row>
    <row r="144" spans="2:9" s="210" customFormat="1" ht="19.95" customHeight="1" x14ac:dyDescent="0.3">
      <c r="B144" s="191">
        <v>38</v>
      </c>
      <c r="C144" s="200" t="s">
        <v>131</v>
      </c>
      <c r="D144" s="193">
        <v>27772</v>
      </c>
      <c r="E144" s="194">
        <v>6.9211833851481695E-3</v>
      </c>
      <c r="F144" s="193">
        <v>81402</v>
      </c>
      <c r="G144" s="194">
        <v>2.4595148714978321E-3</v>
      </c>
      <c r="H144" s="198">
        <v>109174</v>
      </c>
      <c r="I144" s="196">
        <v>2.9419516502655839E-3</v>
      </c>
    </row>
    <row r="145" spans="2:9" s="210" customFormat="1" ht="19.95" customHeight="1" x14ac:dyDescent="0.3">
      <c r="B145" s="191">
        <v>39</v>
      </c>
      <c r="C145" s="192" t="s">
        <v>85</v>
      </c>
      <c r="D145" s="193">
        <v>4273.0609999999997</v>
      </c>
      <c r="E145" s="194">
        <v>1.0649084976567988E-3</v>
      </c>
      <c r="F145" s="193">
        <v>92375.444000000003</v>
      </c>
      <c r="G145" s="194">
        <v>2.7910712056118427E-3</v>
      </c>
      <c r="H145" s="195">
        <v>96648.505000000005</v>
      </c>
      <c r="I145" s="196">
        <v>2.6044225619694392E-3</v>
      </c>
    </row>
    <row r="146" spans="2:9" s="210" customFormat="1" ht="19.95" customHeight="1" x14ac:dyDescent="0.3">
      <c r="B146" s="191">
        <v>40</v>
      </c>
      <c r="C146" s="200" t="s">
        <v>132</v>
      </c>
      <c r="D146" s="193">
        <v>2338</v>
      </c>
      <c r="E146" s="194">
        <v>5.8266335713943605E-4</v>
      </c>
      <c r="F146" s="193">
        <v>92012</v>
      </c>
      <c r="G146" s="194">
        <v>2.7800899530264433E-3</v>
      </c>
      <c r="H146" s="198">
        <v>94350</v>
      </c>
      <c r="I146" s="196">
        <v>2.5424839082799737E-3</v>
      </c>
    </row>
    <row r="147" spans="2:9" s="210" customFormat="1" ht="19.95" customHeight="1" x14ac:dyDescent="0.3">
      <c r="B147" s="191">
        <v>41</v>
      </c>
      <c r="C147" s="192" t="s">
        <v>216</v>
      </c>
      <c r="D147" s="193">
        <v>695.90200000000004</v>
      </c>
      <c r="E147" s="194">
        <v>1.7342882615913085E-4</v>
      </c>
      <c r="F147" s="193">
        <v>91606.392179999995</v>
      </c>
      <c r="G147" s="194">
        <v>2.7678347447356666E-3</v>
      </c>
      <c r="H147" s="195">
        <v>92302.294179999997</v>
      </c>
      <c r="I147" s="196">
        <v>2.4873036316902411E-3</v>
      </c>
    </row>
    <row r="148" spans="2:9" s="210" customFormat="1" ht="19.95" customHeight="1" x14ac:dyDescent="0.3">
      <c r="B148" s="191">
        <v>42</v>
      </c>
      <c r="C148" s="200" t="s">
        <v>180</v>
      </c>
      <c r="D148" s="193">
        <v>3368.58</v>
      </c>
      <c r="E148" s="194">
        <v>8.394987731363395E-4</v>
      </c>
      <c r="F148" s="193">
        <v>81871.61</v>
      </c>
      <c r="G148" s="194">
        <v>2.4737038690507683E-3</v>
      </c>
      <c r="H148" s="195">
        <v>85240.19</v>
      </c>
      <c r="I148" s="196">
        <v>2.2969985311470857E-3</v>
      </c>
    </row>
    <row r="149" spans="2:9" s="210" customFormat="1" ht="19.95" customHeight="1" x14ac:dyDescent="0.3">
      <c r="B149" s="191">
        <v>43</v>
      </c>
      <c r="C149" s="197" t="s">
        <v>217</v>
      </c>
      <c r="D149" s="193">
        <v>0</v>
      </c>
      <c r="E149" s="194">
        <v>0</v>
      </c>
      <c r="F149" s="193">
        <v>81245</v>
      </c>
      <c r="G149" s="194">
        <v>2.4547712062951942E-3</v>
      </c>
      <c r="H149" s="198">
        <v>81245</v>
      </c>
      <c r="I149" s="196">
        <v>2.189338687103407E-3</v>
      </c>
    </row>
    <row r="150" spans="2:9" s="210" customFormat="1" ht="19.95" customHeight="1" x14ac:dyDescent="0.3">
      <c r="B150" s="191">
        <v>44</v>
      </c>
      <c r="C150" s="200" t="s">
        <v>218</v>
      </c>
      <c r="D150" s="193">
        <v>7938.61</v>
      </c>
      <c r="E150" s="194">
        <v>1.978416233370701E-3</v>
      </c>
      <c r="F150" s="193">
        <v>69107.53</v>
      </c>
      <c r="G150" s="194">
        <v>2.0880444923648384E-3</v>
      </c>
      <c r="H150" s="198">
        <v>77046.14</v>
      </c>
      <c r="I150" s="196">
        <v>2.076190473185861E-3</v>
      </c>
    </row>
    <row r="151" spans="2:9" s="210" customFormat="1" ht="19.95" customHeight="1" x14ac:dyDescent="0.3">
      <c r="B151" s="191">
        <v>45</v>
      </c>
      <c r="C151" s="197" t="s">
        <v>219</v>
      </c>
      <c r="D151" s="193">
        <v>31680.601699999999</v>
      </c>
      <c r="E151" s="194">
        <v>7.8952633630108328E-3</v>
      </c>
      <c r="F151" s="193">
        <v>42828.942999999999</v>
      </c>
      <c r="G151" s="194">
        <v>1.2940520164004936E-3</v>
      </c>
      <c r="H151" s="198">
        <v>74509.544699999999</v>
      </c>
      <c r="I151" s="196">
        <v>2.0078359132275291E-3</v>
      </c>
    </row>
    <row r="152" spans="2:9" s="210" customFormat="1" ht="19.95" customHeight="1" x14ac:dyDescent="0.3">
      <c r="B152" s="191">
        <v>46</v>
      </c>
      <c r="C152" s="197" t="s">
        <v>220</v>
      </c>
      <c r="D152" s="193">
        <v>24661</v>
      </c>
      <c r="E152" s="194">
        <v>6.1458772670725552E-3</v>
      </c>
      <c r="F152" s="193">
        <v>48353</v>
      </c>
      <c r="G152" s="194">
        <v>1.4609582391284573E-3</v>
      </c>
      <c r="H152" s="198">
        <v>73014</v>
      </c>
      <c r="I152" s="196">
        <v>1.9675349239973924E-3</v>
      </c>
    </row>
    <row r="153" spans="2:9" s="210" customFormat="1" ht="19.95" customHeight="1" x14ac:dyDescent="0.3">
      <c r="B153" s="191">
        <v>47</v>
      </c>
      <c r="C153" s="197" t="s">
        <v>221</v>
      </c>
      <c r="D153" s="193">
        <v>646</v>
      </c>
      <c r="E153" s="194">
        <v>1.6099252725067397E-4</v>
      </c>
      <c r="F153" s="193">
        <v>71349</v>
      </c>
      <c r="G153" s="194">
        <v>2.1557692263887724E-3</v>
      </c>
      <c r="H153" s="198">
        <v>71995</v>
      </c>
      <c r="I153" s="196">
        <v>1.9400755588406646E-3</v>
      </c>
    </row>
    <row r="154" spans="2:9" s="210" customFormat="1" ht="19.95" customHeight="1" x14ac:dyDescent="0.3">
      <c r="B154" s="191">
        <v>48</v>
      </c>
      <c r="C154" s="200" t="s">
        <v>222</v>
      </c>
      <c r="D154" s="193">
        <v>22695.49523</v>
      </c>
      <c r="E154" s="194">
        <v>5.6560450995097773E-3</v>
      </c>
      <c r="F154" s="193">
        <v>45870.943579999999</v>
      </c>
      <c r="G154" s="194">
        <v>1.3859643240294835E-3</v>
      </c>
      <c r="H154" s="195">
        <v>68566.438809999992</v>
      </c>
      <c r="I154" s="196">
        <v>1.8476848682828664E-3</v>
      </c>
    </row>
    <row r="155" spans="2:9" s="210" customFormat="1" ht="19.95" customHeight="1" x14ac:dyDescent="0.3">
      <c r="B155" s="191">
        <v>49</v>
      </c>
      <c r="C155" s="200" t="s">
        <v>223</v>
      </c>
      <c r="D155" s="193">
        <v>0</v>
      </c>
      <c r="E155" s="194">
        <v>0</v>
      </c>
      <c r="F155" s="193">
        <v>67241</v>
      </c>
      <c r="G155" s="194">
        <v>2.0316483559910782E-3</v>
      </c>
      <c r="H155" s="198">
        <v>67241</v>
      </c>
      <c r="I155" s="196">
        <v>1.8119677845962238E-3</v>
      </c>
    </row>
    <row r="156" spans="2:9" s="210" customFormat="1" ht="19.95" customHeight="1" x14ac:dyDescent="0.3">
      <c r="B156" s="191">
        <v>50</v>
      </c>
      <c r="C156" s="199" t="s">
        <v>224</v>
      </c>
      <c r="D156" s="193">
        <v>7129</v>
      </c>
      <c r="E156" s="194">
        <v>1.7766497318421899E-3</v>
      </c>
      <c r="F156" s="193">
        <v>55539</v>
      </c>
      <c r="G156" s="194">
        <v>1.6780791190402953E-3</v>
      </c>
      <c r="H156" s="195">
        <v>62668</v>
      </c>
      <c r="I156" s="196">
        <v>1.6887374834561673E-3</v>
      </c>
    </row>
    <row r="157" spans="2:9" s="210" customFormat="1" ht="19.95" customHeight="1" x14ac:dyDescent="0.3">
      <c r="B157" s="191">
        <v>51</v>
      </c>
      <c r="C157" s="197" t="s">
        <v>225</v>
      </c>
      <c r="D157" s="193">
        <v>0</v>
      </c>
      <c r="E157" s="194">
        <v>0</v>
      </c>
      <c r="F157" s="193">
        <v>60570</v>
      </c>
      <c r="G157" s="194">
        <v>1.8300879065210156E-3</v>
      </c>
      <c r="H157" s="195">
        <v>60570</v>
      </c>
      <c r="I157" s="196">
        <v>1.6322019112296555E-3</v>
      </c>
    </row>
    <row r="158" spans="2:9" s="210" customFormat="1" ht="19.95" customHeight="1" x14ac:dyDescent="0.3">
      <c r="B158" s="191">
        <v>52</v>
      </c>
      <c r="C158" s="192" t="s">
        <v>226</v>
      </c>
      <c r="D158" s="193">
        <v>1587</v>
      </c>
      <c r="E158" s="194">
        <v>3.9550331384956592E-4</v>
      </c>
      <c r="F158" s="193">
        <v>57534</v>
      </c>
      <c r="G158" s="194">
        <v>1.7383569029846477E-3</v>
      </c>
      <c r="H158" s="195">
        <v>59121</v>
      </c>
      <c r="I158" s="196">
        <v>1.593155179029362E-3</v>
      </c>
    </row>
    <row r="159" spans="2:9" s="210" customFormat="1" ht="19.95" customHeight="1" x14ac:dyDescent="0.3">
      <c r="B159" s="191">
        <v>53</v>
      </c>
      <c r="C159" s="200" t="s">
        <v>227</v>
      </c>
      <c r="D159" s="193">
        <v>0</v>
      </c>
      <c r="E159" s="194">
        <v>0</v>
      </c>
      <c r="F159" s="193">
        <v>56883</v>
      </c>
      <c r="G159" s="194">
        <v>1.718687310329122E-3</v>
      </c>
      <c r="H159" s="195">
        <v>56883</v>
      </c>
      <c r="I159" s="196">
        <v>1.5328469756723873E-3</v>
      </c>
    </row>
    <row r="160" spans="2:9" s="210" customFormat="1" ht="19.95" customHeight="1" x14ac:dyDescent="0.3">
      <c r="B160" s="191">
        <v>54</v>
      </c>
      <c r="C160" s="200" t="s">
        <v>228</v>
      </c>
      <c r="D160" s="193">
        <v>1884</v>
      </c>
      <c r="E160" s="194">
        <v>4.6952000207472095E-4</v>
      </c>
      <c r="F160" s="193">
        <v>51190</v>
      </c>
      <c r="G160" s="194">
        <v>1.5466765714844111E-3</v>
      </c>
      <c r="H160" s="195">
        <v>53074</v>
      </c>
      <c r="I160" s="196">
        <v>1.4302044615585724E-3</v>
      </c>
    </row>
    <row r="161" spans="2:9" s="210" customFormat="1" ht="19.95" customHeight="1" x14ac:dyDescent="0.3">
      <c r="B161" s="191">
        <v>55</v>
      </c>
      <c r="C161" s="200" t="s">
        <v>229</v>
      </c>
      <c r="D161" s="193">
        <v>0</v>
      </c>
      <c r="E161" s="194">
        <v>0</v>
      </c>
      <c r="F161" s="193">
        <v>49579</v>
      </c>
      <c r="G161" s="194">
        <v>1.498001127908295E-3</v>
      </c>
      <c r="H161" s="198">
        <v>49579</v>
      </c>
      <c r="I161" s="196">
        <v>1.3360234201230821E-3</v>
      </c>
    </row>
    <row r="162" spans="2:9" s="210" customFormat="1" ht="19.95" customHeight="1" x14ac:dyDescent="0.3">
      <c r="B162" s="191">
        <v>56</v>
      </c>
      <c r="C162" s="200" t="s">
        <v>230</v>
      </c>
      <c r="D162" s="193">
        <v>0</v>
      </c>
      <c r="E162" s="194">
        <v>0</v>
      </c>
      <c r="F162" s="193">
        <v>42203</v>
      </c>
      <c r="G162" s="194">
        <v>1.2751395066684236E-3</v>
      </c>
      <c r="H162" s="198">
        <v>42203</v>
      </c>
      <c r="I162" s="196">
        <v>1.1372596542781105E-3</v>
      </c>
    </row>
    <row r="163" spans="2:9" s="210" customFormat="1" ht="19.95" customHeight="1" x14ac:dyDescent="0.3">
      <c r="B163" s="191">
        <v>57</v>
      </c>
      <c r="C163" s="200" t="s">
        <v>147</v>
      </c>
      <c r="D163" s="193">
        <v>2500.0700000000002</v>
      </c>
      <c r="E163" s="194">
        <v>6.2305354118203174E-4</v>
      </c>
      <c r="F163" s="193">
        <v>38676.019999999997</v>
      </c>
      <c r="G163" s="194">
        <v>1.168573823251856E-3</v>
      </c>
      <c r="H163" s="195">
        <v>41176.089999999997</v>
      </c>
      <c r="I163" s="196">
        <v>1.1095871354625112E-3</v>
      </c>
    </row>
    <row r="164" spans="2:9" s="210" customFormat="1" ht="19.95" customHeight="1" x14ac:dyDescent="0.3">
      <c r="B164" s="191">
        <v>58</v>
      </c>
      <c r="C164" s="192" t="s">
        <v>231</v>
      </c>
      <c r="D164" s="193">
        <v>321.48</v>
      </c>
      <c r="E164" s="194">
        <v>8.011745767886481E-5</v>
      </c>
      <c r="F164" s="193">
        <v>37227.93</v>
      </c>
      <c r="G164" s="194">
        <v>1.1248206121481081E-3</v>
      </c>
      <c r="H164" s="195">
        <v>37549.410000000003</v>
      </c>
      <c r="I164" s="196">
        <v>1.0118576649751684E-3</v>
      </c>
    </row>
    <row r="165" spans="2:9" s="210" customFormat="1" ht="19.95" customHeight="1" x14ac:dyDescent="0.3">
      <c r="B165" s="191">
        <v>59</v>
      </c>
      <c r="C165" s="197" t="s">
        <v>232</v>
      </c>
      <c r="D165" s="193">
        <v>0</v>
      </c>
      <c r="E165" s="194">
        <v>0</v>
      </c>
      <c r="F165" s="193">
        <v>35466</v>
      </c>
      <c r="G165" s="194">
        <v>1.0715849049475704E-3</v>
      </c>
      <c r="H165" s="195">
        <v>35466</v>
      </c>
      <c r="I165" s="196">
        <v>9.5571525480718121E-4</v>
      </c>
    </row>
    <row r="166" spans="2:9" s="210" customFormat="1" ht="19.95" customHeight="1" x14ac:dyDescent="0.3">
      <c r="B166" s="191">
        <v>60</v>
      </c>
      <c r="C166" s="201" t="s">
        <v>197</v>
      </c>
      <c r="D166" s="193">
        <v>1333</v>
      </c>
      <c r="E166" s="194">
        <v>3.322028464785579E-4</v>
      </c>
      <c r="F166" s="193">
        <v>32516</v>
      </c>
      <c r="G166" s="194">
        <v>9.8245234222283859E-4</v>
      </c>
      <c r="H166" s="195">
        <v>33849</v>
      </c>
      <c r="I166" s="196">
        <v>9.1214136525033203E-4</v>
      </c>
    </row>
    <row r="167" spans="2:9" s="210" customFormat="1" ht="19.95" customHeight="1" x14ac:dyDescent="0.3">
      <c r="B167" s="191">
        <v>61</v>
      </c>
      <c r="C167" s="192" t="s">
        <v>233</v>
      </c>
      <c r="D167" s="193">
        <v>100.52</v>
      </c>
      <c r="E167" s="194">
        <v>2.5051035354857193E-5</v>
      </c>
      <c r="F167" s="193">
        <v>33456.582000000002</v>
      </c>
      <c r="G167" s="194">
        <v>1.0108714893797043E-3</v>
      </c>
      <c r="H167" s="195">
        <v>33557.101999999999</v>
      </c>
      <c r="I167" s="196">
        <v>9.0427548323804676E-4</v>
      </c>
    </row>
    <row r="168" spans="2:9" s="210" customFormat="1" ht="19.95" customHeight="1" x14ac:dyDescent="0.3">
      <c r="B168" s="191">
        <v>62</v>
      </c>
      <c r="C168" s="200" t="s">
        <v>234</v>
      </c>
      <c r="D168" s="193">
        <v>3745.4740000000002</v>
      </c>
      <c r="E168" s="194">
        <v>9.3342619970849974E-4</v>
      </c>
      <c r="F168" s="193">
        <v>25925.858</v>
      </c>
      <c r="G168" s="194">
        <v>7.8333497097541889E-4</v>
      </c>
      <c r="H168" s="195">
        <v>29671.332000000002</v>
      </c>
      <c r="I168" s="196">
        <v>7.9956421989647744E-4</v>
      </c>
    </row>
    <row r="169" spans="2:9" s="210" customFormat="1" ht="19.95" customHeight="1" x14ac:dyDescent="0.3">
      <c r="B169" s="191">
        <v>63</v>
      </c>
      <c r="C169" s="192" t="s">
        <v>235</v>
      </c>
      <c r="D169" s="193">
        <v>3513</v>
      </c>
      <c r="E169" s="194">
        <v>8.7549032233996541E-4</v>
      </c>
      <c r="F169" s="193">
        <v>24534</v>
      </c>
      <c r="G169" s="194">
        <v>7.4128077758934445E-4</v>
      </c>
      <c r="H169" s="195">
        <v>28047</v>
      </c>
      <c r="I169" s="196">
        <v>7.5579275225785283E-4</v>
      </c>
    </row>
    <row r="170" spans="2:9" s="210" customFormat="1" ht="19.95" customHeight="1" x14ac:dyDescent="0.3">
      <c r="B170" s="191">
        <v>64</v>
      </c>
      <c r="C170" s="199" t="s">
        <v>236</v>
      </c>
      <c r="D170" s="193">
        <v>0</v>
      </c>
      <c r="E170" s="194">
        <v>0</v>
      </c>
      <c r="F170" s="193">
        <v>26423</v>
      </c>
      <c r="G170" s="194">
        <v>7.9835583216121499E-4</v>
      </c>
      <c r="H170" s="198">
        <v>26423</v>
      </c>
      <c r="I170" s="196">
        <v>7.1203023114448062E-4</v>
      </c>
    </row>
    <row r="171" spans="2:9" s="210" customFormat="1" ht="19.95" customHeight="1" x14ac:dyDescent="0.3">
      <c r="B171" s="191">
        <v>65</v>
      </c>
      <c r="C171" s="192" t="s">
        <v>237</v>
      </c>
      <c r="D171" s="193">
        <v>0</v>
      </c>
      <c r="E171" s="194">
        <v>0</v>
      </c>
      <c r="F171" s="193">
        <v>24348</v>
      </c>
      <c r="G171" s="194">
        <v>7.3566089397348006E-4</v>
      </c>
      <c r="H171" s="195">
        <v>24348</v>
      </c>
      <c r="I171" s="196">
        <v>6.5611444831797342E-4</v>
      </c>
    </row>
    <row r="172" spans="2:9" s="210" customFormat="1" ht="19.95" customHeight="1" x14ac:dyDescent="0.3">
      <c r="B172" s="191">
        <v>66</v>
      </c>
      <c r="C172" s="197" t="s">
        <v>238</v>
      </c>
      <c r="D172" s="193">
        <v>0</v>
      </c>
      <c r="E172" s="194">
        <v>0</v>
      </c>
      <c r="F172" s="193">
        <v>24279</v>
      </c>
      <c r="G172" s="194">
        <v>7.3357609843856253E-4</v>
      </c>
      <c r="H172" s="198">
        <v>24279</v>
      </c>
      <c r="I172" s="196">
        <v>6.5425508011795954E-4</v>
      </c>
    </row>
    <row r="173" spans="2:9" s="210" customFormat="1" ht="19.95" customHeight="1" x14ac:dyDescent="0.3">
      <c r="B173" s="191">
        <v>67</v>
      </c>
      <c r="C173" s="200" t="s">
        <v>239</v>
      </c>
      <c r="D173" s="193">
        <v>0</v>
      </c>
      <c r="E173" s="194">
        <v>0</v>
      </c>
      <c r="F173" s="193">
        <v>21110</v>
      </c>
      <c r="G173" s="194">
        <v>6.3782657597257115E-4</v>
      </c>
      <c r="H173" s="195">
        <v>21110</v>
      </c>
      <c r="I173" s="196">
        <v>5.6885887974340475E-4</v>
      </c>
    </row>
    <row r="174" spans="2:9" s="210" customFormat="1" ht="19.95" customHeight="1" x14ac:dyDescent="0.3">
      <c r="B174" s="191">
        <v>68</v>
      </c>
      <c r="C174" s="192" t="s">
        <v>240</v>
      </c>
      <c r="D174" s="193">
        <v>13557.14091</v>
      </c>
      <c r="E174" s="194">
        <v>3.3786352591244611E-3</v>
      </c>
      <c r="F174" s="193">
        <v>4251.8350719999999</v>
      </c>
      <c r="G174" s="194">
        <v>1.2846676483059454E-4</v>
      </c>
      <c r="H174" s="198">
        <v>17808.975982</v>
      </c>
      <c r="I174" s="196">
        <v>4.7990497993830993E-4</v>
      </c>
    </row>
    <row r="175" spans="2:9" s="210" customFormat="1" ht="19.95" customHeight="1" x14ac:dyDescent="0.3">
      <c r="B175" s="191">
        <v>69</v>
      </c>
      <c r="C175" s="199" t="s">
        <v>241</v>
      </c>
      <c r="D175" s="193">
        <v>0</v>
      </c>
      <c r="E175" s="194">
        <v>0</v>
      </c>
      <c r="F175" s="193">
        <v>17166</v>
      </c>
      <c r="G175" s="194">
        <v>5.1866087177381134E-4</v>
      </c>
      <c r="H175" s="198">
        <v>17166</v>
      </c>
      <c r="I175" s="196">
        <v>4.6257847132521492E-4</v>
      </c>
    </row>
    <row r="176" spans="2:9" s="210" customFormat="1" ht="19.95" customHeight="1" x14ac:dyDescent="0.3">
      <c r="B176" s="191">
        <v>70</v>
      </c>
      <c r="C176" s="200" t="s">
        <v>148</v>
      </c>
      <c r="D176" s="193">
        <v>7201.91</v>
      </c>
      <c r="E176" s="194">
        <v>1.7948199565509307E-3</v>
      </c>
      <c r="F176" s="193">
        <v>4099.08</v>
      </c>
      <c r="G176" s="194">
        <v>1.2385135769955695E-4</v>
      </c>
      <c r="H176" s="195">
        <v>11300.99</v>
      </c>
      <c r="I176" s="196">
        <v>3.0453190485037516E-4</v>
      </c>
    </row>
    <row r="177" spans="2:9" s="210" customFormat="1" ht="19.95" customHeight="1" x14ac:dyDescent="0.3">
      <c r="B177" s="191">
        <v>71</v>
      </c>
      <c r="C177" s="192" t="s">
        <v>242</v>
      </c>
      <c r="D177" s="193">
        <v>0</v>
      </c>
      <c r="E177" s="194">
        <v>0</v>
      </c>
      <c r="F177" s="193">
        <v>9113</v>
      </c>
      <c r="G177" s="194">
        <v>2.7534408274931506E-4</v>
      </c>
      <c r="H177" s="195">
        <v>9113</v>
      </c>
      <c r="I177" s="196">
        <v>2.4557133922793213E-4</v>
      </c>
    </row>
    <row r="178" spans="2:9" s="210" customFormat="1" ht="19.95" customHeight="1" x14ac:dyDescent="0.3">
      <c r="B178" s="191">
        <v>72</v>
      </c>
      <c r="C178" s="200" t="s">
        <v>243</v>
      </c>
      <c r="D178" s="193">
        <v>0</v>
      </c>
      <c r="E178" s="194">
        <v>0</v>
      </c>
      <c r="F178" s="193">
        <v>7501.62</v>
      </c>
      <c r="G178" s="194">
        <v>2.2665715769054284E-4</v>
      </c>
      <c r="H178" s="198">
        <v>7501.62</v>
      </c>
      <c r="I178" s="196">
        <v>2.0214889386360588E-4</v>
      </c>
    </row>
    <row r="179" spans="2:9" s="210" customFormat="1" ht="19.95" customHeight="1" x14ac:dyDescent="0.3">
      <c r="B179" s="191">
        <v>73</v>
      </c>
      <c r="C179" s="192" t="s">
        <v>209</v>
      </c>
      <c r="D179" s="193">
        <v>0</v>
      </c>
      <c r="E179" s="194">
        <v>0</v>
      </c>
      <c r="F179" s="193">
        <v>2925</v>
      </c>
      <c r="G179" s="194">
        <v>8.8377202023674602E-5</v>
      </c>
      <c r="H179" s="198">
        <v>2925</v>
      </c>
      <c r="I179" s="196">
        <v>7.8821043261461819E-5</v>
      </c>
    </row>
    <row r="180" spans="2:9" s="210" customFormat="1" ht="19.95" customHeight="1" x14ac:dyDescent="0.3">
      <c r="B180" s="191">
        <v>74</v>
      </c>
      <c r="C180" s="201" t="s">
        <v>244</v>
      </c>
      <c r="D180" s="193">
        <v>0</v>
      </c>
      <c r="E180" s="194">
        <v>0</v>
      </c>
      <c r="F180" s="193">
        <v>2021.7059999999999</v>
      </c>
      <c r="G180" s="194">
        <v>6.1084690459649592E-5</v>
      </c>
      <c r="H180" s="198">
        <v>2021.7059999999999</v>
      </c>
      <c r="I180" s="196">
        <v>5.447964994460066E-5</v>
      </c>
    </row>
    <row r="181" spans="2:9" ht="19.95" customHeight="1" x14ac:dyDescent="0.2">
      <c r="B181" s="202"/>
      <c r="C181" s="203"/>
      <c r="D181" s="204">
        <f>SUM(D107:D180)</f>
        <v>4012608.60384</v>
      </c>
      <c r="E181" s="205">
        <f>SUM(E107:E180)</f>
        <v>1</v>
      </c>
      <c r="F181" s="204">
        <f>SUM(F107:F180)</f>
        <v>33096770.807661995</v>
      </c>
      <c r="G181" s="205">
        <f>SUM(G107:G180)</f>
        <v>1.0000000000000004</v>
      </c>
      <c r="H181" s="206">
        <f>SUM(H107:H180)</f>
        <v>37109379.411501989</v>
      </c>
      <c r="I181" s="207">
        <v>1.0002999999999997</v>
      </c>
    </row>
    <row r="182" spans="2:9" ht="15" customHeight="1" x14ac:dyDescent="0.2"/>
    <row r="183" spans="2:9" ht="15" customHeight="1" x14ac:dyDescent="0.2">
      <c r="B183" s="366" t="s">
        <v>213</v>
      </c>
      <c r="C183" s="366"/>
      <c r="D183" s="366"/>
      <c r="E183" s="366"/>
      <c r="F183" s="366"/>
      <c r="G183" s="366"/>
      <c r="H183" s="366"/>
      <c r="I183" s="366"/>
    </row>
    <row r="184" spans="2:9" ht="15" customHeight="1" x14ac:dyDescent="0.2">
      <c r="B184" s="367" t="s">
        <v>245</v>
      </c>
      <c r="C184" s="367"/>
      <c r="D184" s="367"/>
      <c r="E184" s="367"/>
      <c r="F184" s="367"/>
      <c r="G184" s="367"/>
      <c r="H184" s="367"/>
      <c r="I184" s="367"/>
    </row>
    <row r="185" spans="2:9" x14ac:dyDescent="0.2">
      <c r="B185" s="367"/>
      <c r="C185" s="367"/>
      <c r="D185" s="367"/>
      <c r="E185" s="367"/>
      <c r="F185" s="367"/>
      <c r="G185" s="367"/>
      <c r="H185" s="367"/>
      <c r="I185" s="367"/>
    </row>
    <row r="186" spans="2:9" x14ac:dyDescent="0.2">
      <c r="B186" s="367"/>
      <c r="C186" s="367"/>
      <c r="D186" s="367"/>
      <c r="E186" s="367"/>
      <c r="F186" s="367"/>
      <c r="G186" s="367"/>
      <c r="H186" s="367"/>
      <c r="I186" s="367"/>
    </row>
    <row r="187" spans="2:9" ht="25.2" customHeight="1" x14ac:dyDescent="0.2"/>
  </sheetData>
  <mergeCells count="20">
    <mergeCell ref="B3:I3"/>
    <mergeCell ref="B5:B11"/>
    <mergeCell ref="C5:C11"/>
    <mergeCell ref="D5:I5"/>
    <mergeCell ref="D6:I6"/>
    <mergeCell ref="D7:E10"/>
    <mergeCell ref="F7:G10"/>
    <mergeCell ref="H7:I10"/>
    <mergeCell ref="B90:I90"/>
    <mergeCell ref="B91:I94"/>
    <mergeCell ref="B183:I183"/>
    <mergeCell ref="B184:I186"/>
    <mergeCell ref="B100:B106"/>
    <mergeCell ref="C100:C106"/>
    <mergeCell ref="D100:I100"/>
    <mergeCell ref="D101:I101"/>
    <mergeCell ref="D102:E105"/>
    <mergeCell ref="F102:G105"/>
    <mergeCell ref="H102:I105"/>
    <mergeCell ref="B98:I98"/>
  </mergeCells>
  <pageMargins left="0.7" right="0.7" top="0.75" bottom="0.75" header="0.3" footer="0.3"/>
  <pageSetup scale="34" orientation="portrait" verticalDpi="0" r:id="rId1"/>
  <rowBreaks count="1" manualBreakCount="1">
    <brk id="95"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178"/>
  <sheetViews>
    <sheetView showGridLines="0" view="pageBreakPreview" zoomScaleNormal="100" zoomScaleSheetLayoutView="100" workbookViewId="0">
      <selection activeCell="P12" sqref="P12"/>
    </sheetView>
  </sheetViews>
  <sheetFormatPr defaultColWidth="8.88671875" defaultRowHeight="11.4" x14ac:dyDescent="0.2"/>
  <cols>
    <col min="1" max="1" width="4.33203125" style="17" customWidth="1"/>
    <col min="2" max="2" width="6.44140625" style="16" customWidth="1"/>
    <col min="3" max="3" width="45.6640625" style="17" customWidth="1"/>
    <col min="4" max="4" width="14.88671875" style="17" customWidth="1"/>
    <col min="5" max="5" width="15.109375" style="17" customWidth="1"/>
    <col min="6" max="10" width="16.77734375" style="17" customWidth="1"/>
    <col min="11" max="11" width="17.77734375" style="41" customWidth="1"/>
    <col min="12" max="12" width="18.88671875" style="17" customWidth="1"/>
    <col min="13" max="13" width="15" style="17" customWidth="1"/>
    <col min="14" max="14" width="4.33203125" style="17" customWidth="1"/>
    <col min="15" max="16384" width="8.88671875" style="17"/>
  </cols>
  <sheetData>
    <row r="1" spans="2:19" ht="14.4" customHeight="1" x14ac:dyDescent="0.2"/>
    <row r="2" spans="2:19" ht="18.600000000000001" customHeight="1" x14ac:dyDescent="0.25">
      <c r="B2" s="20" t="s">
        <v>246</v>
      </c>
    </row>
    <row r="3" spans="2:19" ht="15.6" customHeight="1" x14ac:dyDescent="0.25">
      <c r="B3" s="319" t="s">
        <v>272</v>
      </c>
      <c r="C3" s="319"/>
      <c r="D3" s="319"/>
      <c r="E3" s="319"/>
      <c r="F3" s="319"/>
      <c r="G3" s="319"/>
      <c r="H3" s="128"/>
      <c r="I3" s="128"/>
      <c r="J3" s="128"/>
      <c r="K3" s="129"/>
      <c r="L3" s="128"/>
      <c r="M3" s="128"/>
    </row>
    <row r="4" spans="2:19" ht="12" thickBot="1" x14ac:dyDescent="0.25"/>
    <row r="5" spans="2:19" ht="19.95" customHeight="1" thickBot="1" x14ac:dyDescent="0.25">
      <c r="B5" s="386" t="s">
        <v>42</v>
      </c>
      <c r="C5" s="386" t="s">
        <v>135</v>
      </c>
      <c r="D5" s="370" t="s">
        <v>136</v>
      </c>
      <c r="E5" s="371"/>
      <c r="F5" s="371"/>
      <c r="G5" s="371"/>
      <c r="H5" s="371"/>
      <c r="I5" s="371"/>
      <c r="J5" s="371"/>
      <c r="K5" s="371"/>
      <c r="L5" s="371"/>
      <c r="M5" s="372"/>
    </row>
    <row r="6" spans="2:19" ht="19.95" customHeight="1" thickBot="1" x14ac:dyDescent="0.25">
      <c r="B6" s="387"/>
      <c r="C6" s="387"/>
      <c r="D6" s="370" t="s">
        <v>44</v>
      </c>
      <c r="E6" s="371"/>
      <c r="F6" s="371"/>
      <c r="G6" s="371"/>
      <c r="H6" s="371"/>
      <c r="I6" s="371"/>
      <c r="J6" s="371"/>
      <c r="K6" s="371"/>
      <c r="L6" s="371"/>
      <c r="M6" s="372"/>
    </row>
    <row r="7" spans="2:19" ht="19.95" customHeight="1" x14ac:dyDescent="0.2">
      <c r="B7" s="387"/>
      <c r="C7" s="387"/>
      <c r="D7" s="373" t="s">
        <v>45</v>
      </c>
      <c r="E7" s="374"/>
      <c r="F7" s="380" t="s">
        <v>46</v>
      </c>
      <c r="G7" s="380"/>
      <c r="H7" s="380"/>
      <c r="I7" s="380"/>
      <c r="J7" s="380"/>
      <c r="K7" s="382" t="s">
        <v>137</v>
      </c>
      <c r="L7" s="373" t="s">
        <v>247</v>
      </c>
      <c r="M7" s="379"/>
    </row>
    <row r="8" spans="2:19" ht="19.95" customHeight="1" x14ac:dyDescent="0.2">
      <c r="B8" s="387"/>
      <c r="C8" s="387"/>
      <c r="D8" s="375"/>
      <c r="E8" s="376"/>
      <c r="F8" s="380"/>
      <c r="G8" s="380"/>
      <c r="H8" s="380"/>
      <c r="I8" s="380"/>
      <c r="J8" s="380"/>
      <c r="K8" s="383"/>
      <c r="L8" s="375"/>
      <c r="M8" s="380"/>
    </row>
    <row r="9" spans="2:19" ht="19.95" customHeight="1" thickBot="1" x14ac:dyDescent="0.25">
      <c r="B9" s="387"/>
      <c r="C9" s="387"/>
      <c r="D9" s="375"/>
      <c r="E9" s="376"/>
      <c r="F9" s="380"/>
      <c r="G9" s="380"/>
      <c r="H9" s="380"/>
      <c r="I9" s="380"/>
      <c r="J9" s="380"/>
      <c r="K9" s="383"/>
      <c r="L9" s="375"/>
      <c r="M9" s="380"/>
    </row>
    <row r="10" spans="2:19" ht="34.200000000000003" customHeight="1" x14ac:dyDescent="0.2">
      <c r="B10" s="387"/>
      <c r="C10" s="387"/>
      <c r="D10" s="377"/>
      <c r="E10" s="378"/>
      <c r="F10" s="42" t="s">
        <v>138</v>
      </c>
      <c r="G10" s="42" t="s">
        <v>139</v>
      </c>
      <c r="H10" s="42" t="s">
        <v>254</v>
      </c>
      <c r="I10" s="42" t="s">
        <v>140</v>
      </c>
      <c r="J10" s="43" t="s">
        <v>141</v>
      </c>
      <c r="K10" s="384"/>
      <c r="L10" s="375"/>
      <c r="M10" s="380"/>
    </row>
    <row r="11" spans="2:19" ht="25.95" customHeight="1" x14ac:dyDescent="0.2">
      <c r="B11" s="388"/>
      <c r="C11" s="388"/>
      <c r="D11" s="167" t="s">
        <v>48</v>
      </c>
      <c r="E11" s="167" t="s">
        <v>141</v>
      </c>
      <c r="F11" s="167" t="s">
        <v>48</v>
      </c>
      <c r="G11" s="167" t="s">
        <v>48</v>
      </c>
      <c r="H11" s="167" t="s">
        <v>48</v>
      </c>
      <c r="I11" s="167" t="s">
        <v>48</v>
      </c>
      <c r="J11" s="167" t="s">
        <v>142</v>
      </c>
      <c r="K11" s="168" t="s">
        <v>48</v>
      </c>
      <c r="L11" s="167" t="s">
        <v>48</v>
      </c>
      <c r="M11" s="167" t="s">
        <v>141</v>
      </c>
    </row>
    <row r="12" spans="2:19" s="210" customFormat="1" ht="19.95" customHeight="1" x14ac:dyDescent="0.3">
      <c r="B12" s="169">
        <v>1</v>
      </c>
      <c r="C12" s="172" t="s">
        <v>51</v>
      </c>
      <c r="D12" s="153">
        <v>234154.96072999996</v>
      </c>
      <c r="E12" s="154">
        <v>4.8460689525002376E-2</v>
      </c>
      <c r="F12" s="155">
        <v>3294710.12139</v>
      </c>
      <c r="G12" s="155"/>
      <c r="H12" s="155"/>
      <c r="I12" s="155">
        <v>3294710.12139</v>
      </c>
      <c r="J12" s="156">
        <v>8.2260053451560344E-2</v>
      </c>
      <c r="K12" s="157"/>
      <c r="L12" s="208">
        <v>3528865.0821199999</v>
      </c>
      <c r="M12" s="209">
        <v>7.1412962998941912E-2</v>
      </c>
      <c r="O12" s="211"/>
      <c r="S12" s="212"/>
    </row>
    <row r="13" spans="2:19" s="210" customFormat="1" ht="19.95" customHeight="1" x14ac:dyDescent="0.3">
      <c r="B13" s="169">
        <v>2</v>
      </c>
      <c r="C13" s="172" t="s">
        <v>52</v>
      </c>
      <c r="D13" s="153">
        <v>792965.36868999992</v>
      </c>
      <c r="E13" s="154">
        <v>0.1641120410875061</v>
      </c>
      <c r="F13" s="155">
        <v>2615378.7502571787</v>
      </c>
      <c r="G13" s="155">
        <v>64352.416310699999</v>
      </c>
      <c r="H13" s="155"/>
      <c r="I13" s="155">
        <v>2679731.1665678788</v>
      </c>
      <c r="J13" s="156">
        <v>6.5298975589835814E-2</v>
      </c>
      <c r="K13" s="157"/>
      <c r="L13" s="208">
        <v>3472696.5352578787</v>
      </c>
      <c r="M13" s="209">
        <v>7.0276290934290678E-2</v>
      </c>
      <c r="O13" s="211"/>
      <c r="S13" s="212"/>
    </row>
    <row r="14" spans="2:19" s="210" customFormat="1" ht="19.95" customHeight="1" x14ac:dyDescent="0.3">
      <c r="B14" s="169">
        <v>3</v>
      </c>
      <c r="C14" s="172" t="s">
        <v>72</v>
      </c>
      <c r="D14" s="153"/>
      <c r="E14" s="154">
        <v>0</v>
      </c>
      <c r="F14" s="155">
        <v>637668.51475913904</v>
      </c>
      <c r="G14" s="155"/>
      <c r="H14" s="155"/>
      <c r="I14" s="155">
        <v>637668.51475913904</v>
      </c>
      <c r="J14" s="156">
        <v>1.5920868354370996E-2</v>
      </c>
      <c r="K14" s="157">
        <v>2663788.9391577123</v>
      </c>
      <c r="L14" s="208">
        <v>3301457.4539168514</v>
      </c>
      <c r="M14" s="209">
        <v>6.6810958626252109E-2</v>
      </c>
      <c r="O14" s="211"/>
      <c r="S14" s="212"/>
    </row>
    <row r="15" spans="2:19" s="210" customFormat="1" ht="19.95" customHeight="1" x14ac:dyDescent="0.3">
      <c r="B15" s="169">
        <v>4</v>
      </c>
      <c r="C15" s="172" t="s">
        <v>53</v>
      </c>
      <c r="D15" s="153">
        <v>74627.840850000008</v>
      </c>
      <c r="E15" s="154">
        <v>1.5444971202311118E-2</v>
      </c>
      <c r="F15" s="155">
        <v>2942204.2994200001</v>
      </c>
      <c r="G15" s="155"/>
      <c r="H15" s="155"/>
      <c r="I15" s="155">
        <v>2942204.2994200001</v>
      </c>
      <c r="J15" s="156">
        <v>7.3458930837166314E-2</v>
      </c>
      <c r="K15" s="157"/>
      <c r="L15" s="208">
        <v>3016832.1402699999</v>
      </c>
      <c r="M15" s="209">
        <v>6.1051050973502226E-2</v>
      </c>
      <c r="O15" s="211"/>
      <c r="S15" s="212"/>
    </row>
    <row r="16" spans="2:19" s="210" customFormat="1" ht="19.95" customHeight="1" x14ac:dyDescent="0.3">
      <c r="B16" s="169">
        <v>5</v>
      </c>
      <c r="C16" s="172" t="s">
        <v>54</v>
      </c>
      <c r="D16" s="153">
        <v>28811.836300000003</v>
      </c>
      <c r="E16" s="154">
        <v>5.9628950385103106E-3</v>
      </c>
      <c r="F16" s="155">
        <v>2522583.1883999999</v>
      </c>
      <c r="G16" s="155"/>
      <c r="H16" s="155"/>
      <c r="I16" s="155">
        <v>2522583.1883999999</v>
      </c>
      <c r="J16" s="156">
        <v>6.298211990384342E-2</v>
      </c>
      <c r="K16" s="157"/>
      <c r="L16" s="208">
        <v>2551395.0247</v>
      </c>
      <c r="M16" s="209">
        <v>5.163208971002245E-2</v>
      </c>
      <c r="O16" s="211"/>
      <c r="S16" s="212"/>
    </row>
    <row r="17" spans="2:19" s="210" customFormat="1" ht="19.95" customHeight="1" x14ac:dyDescent="0.3">
      <c r="B17" s="169">
        <v>6</v>
      </c>
      <c r="C17" s="172" t="s">
        <v>55</v>
      </c>
      <c r="D17" s="153">
        <v>99257.147493333323</v>
      </c>
      <c r="E17" s="154">
        <v>2.0542250280822377E-2</v>
      </c>
      <c r="F17" s="155">
        <v>2319594.1927999998</v>
      </c>
      <c r="G17" s="155"/>
      <c r="H17" s="155"/>
      <c r="I17" s="155">
        <v>2319594.1927999998</v>
      </c>
      <c r="J17" s="156">
        <v>5.7914030447436288E-2</v>
      </c>
      <c r="K17" s="157"/>
      <c r="L17" s="208">
        <v>2418851.3402933329</v>
      </c>
      <c r="M17" s="209">
        <v>4.8949828696917823E-2</v>
      </c>
      <c r="O17" s="211"/>
      <c r="S17" s="212"/>
    </row>
    <row r="18" spans="2:19" s="210" customFormat="1" ht="19.95" customHeight="1" x14ac:dyDescent="0.3">
      <c r="B18" s="169">
        <v>7</v>
      </c>
      <c r="C18" s="172" t="s">
        <v>56</v>
      </c>
      <c r="D18" s="153">
        <v>245.74799999999999</v>
      </c>
      <c r="E18" s="154">
        <v>5.085998388529757E-5</v>
      </c>
      <c r="F18" s="155">
        <v>2149208.37629</v>
      </c>
      <c r="G18" s="155"/>
      <c r="H18" s="155"/>
      <c r="I18" s="155">
        <v>2149208.37629</v>
      </c>
      <c r="J18" s="156">
        <v>5.3659954714792721E-2</v>
      </c>
      <c r="K18" s="157"/>
      <c r="L18" s="208">
        <v>2149454.1242900002</v>
      </c>
      <c r="M18" s="209">
        <v>4.3498089123211514E-2</v>
      </c>
      <c r="O18" s="211"/>
      <c r="S18" s="212"/>
    </row>
    <row r="19" spans="2:19" s="210" customFormat="1" ht="19.95" customHeight="1" x14ac:dyDescent="0.3">
      <c r="B19" s="169">
        <v>8</v>
      </c>
      <c r="C19" s="172" t="s">
        <v>57</v>
      </c>
      <c r="D19" s="153">
        <v>454076.87252735882</v>
      </c>
      <c r="E19" s="154">
        <v>9.397570852836154E-2</v>
      </c>
      <c r="F19" s="155">
        <v>1679538.3099114418</v>
      </c>
      <c r="G19" s="155"/>
      <c r="H19" s="155"/>
      <c r="I19" s="155">
        <v>1679538.3099114418</v>
      </c>
      <c r="J19" s="156">
        <v>4.1933555929639987E-2</v>
      </c>
      <c r="K19" s="157"/>
      <c r="L19" s="208">
        <v>2133615.1824388006</v>
      </c>
      <c r="M19" s="209">
        <v>4.3177559507587164E-2</v>
      </c>
      <c r="O19" s="211"/>
      <c r="S19" s="212"/>
    </row>
    <row r="20" spans="2:19" s="210" customFormat="1" ht="19.95" customHeight="1" x14ac:dyDescent="0.3">
      <c r="B20" s="169">
        <v>9</v>
      </c>
      <c r="C20" s="172" t="s">
        <v>58</v>
      </c>
      <c r="D20" s="153"/>
      <c r="E20" s="154">
        <v>0</v>
      </c>
      <c r="F20" s="155">
        <v>1947327</v>
      </c>
      <c r="G20" s="155"/>
      <c r="H20" s="155"/>
      <c r="I20" s="155">
        <v>1947327</v>
      </c>
      <c r="J20" s="156">
        <v>4.8619519534570013E-2</v>
      </c>
      <c r="K20" s="157"/>
      <c r="L20" s="208">
        <v>1947327</v>
      </c>
      <c r="M20" s="209">
        <v>3.940768143912611E-2</v>
      </c>
      <c r="O20" s="211"/>
      <c r="S20" s="212"/>
    </row>
    <row r="21" spans="2:19" s="210" customFormat="1" ht="19.95" customHeight="1" x14ac:dyDescent="0.3">
      <c r="B21" s="169">
        <v>10</v>
      </c>
      <c r="C21" s="172" t="s">
        <v>59</v>
      </c>
      <c r="D21" s="153">
        <v>306654.76300000004</v>
      </c>
      <c r="E21" s="154">
        <v>6.3465242054990267E-2</v>
      </c>
      <c r="F21" s="155">
        <v>1427888.3670000001</v>
      </c>
      <c r="G21" s="155"/>
      <c r="H21" s="155"/>
      <c r="I21" s="155">
        <v>1427888.3670000001</v>
      </c>
      <c r="J21" s="156">
        <v>3.5650533450489713E-2</v>
      </c>
      <c r="K21" s="157"/>
      <c r="L21" s="208">
        <v>1734543.1300000001</v>
      </c>
      <c r="M21" s="209">
        <v>3.5101615244622353E-2</v>
      </c>
      <c r="O21" s="211"/>
      <c r="S21" s="212"/>
    </row>
    <row r="22" spans="2:19" s="210" customFormat="1" ht="19.95" customHeight="1" x14ac:dyDescent="0.3">
      <c r="B22" s="169">
        <v>11</v>
      </c>
      <c r="C22" s="172" t="s">
        <v>76</v>
      </c>
      <c r="D22" s="153">
        <v>116901</v>
      </c>
      <c r="E22" s="154">
        <v>2.4193820402099598E-2</v>
      </c>
      <c r="F22" s="155">
        <v>392273</v>
      </c>
      <c r="G22" s="155">
        <v>1111372</v>
      </c>
      <c r="H22" s="155"/>
      <c r="I22" s="155">
        <v>1503645</v>
      </c>
      <c r="J22" s="156">
        <v>9.7940021302967521E-3</v>
      </c>
      <c r="K22" s="157"/>
      <c r="L22" s="208">
        <v>1620546</v>
      </c>
      <c r="M22" s="209">
        <v>3.279467728093436E-2</v>
      </c>
      <c r="O22" s="211"/>
      <c r="S22" s="212"/>
    </row>
    <row r="23" spans="2:19" s="210" customFormat="1" ht="19.95" customHeight="1" x14ac:dyDescent="0.3">
      <c r="B23" s="169">
        <v>12</v>
      </c>
      <c r="C23" s="172" t="s">
        <v>60</v>
      </c>
      <c r="D23" s="153">
        <v>125475.17296</v>
      </c>
      <c r="E23" s="154">
        <v>2.596833046352575E-2</v>
      </c>
      <c r="F23" s="155">
        <v>1467686.8290425315</v>
      </c>
      <c r="G23" s="155">
        <v>6124.4131600000001</v>
      </c>
      <c r="H23" s="155"/>
      <c r="I23" s="155">
        <v>1473811.2422025315</v>
      </c>
      <c r="J23" s="156">
        <v>3.6644194044073999E-2</v>
      </c>
      <c r="K23" s="157"/>
      <c r="L23" s="208">
        <v>1599286.4151625317</v>
      </c>
      <c r="M23" s="209">
        <v>3.236445115722579E-2</v>
      </c>
      <c r="O23" s="211"/>
      <c r="S23" s="212"/>
    </row>
    <row r="24" spans="2:19" s="210" customFormat="1" ht="19.95" customHeight="1" x14ac:dyDescent="0.3">
      <c r="B24" s="169">
        <v>13</v>
      </c>
      <c r="C24" s="172" t="s">
        <v>61</v>
      </c>
      <c r="D24" s="153"/>
      <c r="E24" s="154">
        <v>0</v>
      </c>
      <c r="F24" s="155">
        <v>1554735.8449076833</v>
      </c>
      <c r="G24" s="155"/>
      <c r="H24" s="155"/>
      <c r="I24" s="155">
        <v>1554735.8449076833</v>
      </c>
      <c r="J24" s="156">
        <v>3.8817573927021669E-2</v>
      </c>
      <c r="K24" s="157"/>
      <c r="L24" s="208">
        <v>1554735.8449076833</v>
      </c>
      <c r="M24" s="209">
        <v>3.1462889847525641E-2</v>
      </c>
      <c r="O24" s="211"/>
      <c r="S24" s="212"/>
    </row>
    <row r="25" spans="2:19" s="210" customFormat="1" ht="19.95" customHeight="1" x14ac:dyDescent="0.3">
      <c r="B25" s="169">
        <v>14</v>
      </c>
      <c r="C25" s="172" t="s">
        <v>62</v>
      </c>
      <c r="D25" s="153">
        <v>61828.819619999995</v>
      </c>
      <c r="E25" s="154">
        <v>1.2796086924492448E-2</v>
      </c>
      <c r="F25" s="155">
        <v>1416537.3316099991</v>
      </c>
      <c r="G25" s="155"/>
      <c r="H25" s="155"/>
      <c r="I25" s="155">
        <v>1416537.3316099991</v>
      </c>
      <c r="J25" s="156">
        <v>3.5367128615615168E-2</v>
      </c>
      <c r="K25" s="157"/>
      <c r="L25" s="208">
        <v>1478366.151229999</v>
      </c>
      <c r="M25" s="209">
        <v>2.9917411065557422E-2</v>
      </c>
      <c r="O25" s="211"/>
      <c r="S25" s="212"/>
    </row>
    <row r="26" spans="2:19" s="210" customFormat="1" ht="19.95" customHeight="1" x14ac:dyDescent="0.3">
      <c r="B26" s="169">
        <v>15</v>
      </c>
      <c r="C26" s="172" t="s">
        <v>63</v>
      </c>
      <c r="D26" s="153">
        <v>5280.8752500000001</v>
      </c>
      <c r="E26" s="154">
        <v>1.0929294647983577E-3</v>
      </c>
      <c r="F26" s="155">
        <v>1347694.7633600009</v>
      </c>
      <c r="G26" s="155"/>
      <c r="H26" s="155"/>
      <c r="I26" s="155">
        <v>1347694.7633600009</v>
      </c>
      <c r="J26" s="156">
        <v>3.3648314779089118E-2</v>
      </c>
      <c r="K26" s="157"/>
      <c r="L26" s="208">
        <v>1352975.638610001</v>
      </c>
      <c r="M26" s="209">
        <v>2.7379907412181482E-2</v>
      </c>
      <c r="O26" s="211"/>
      <c r="S26" s="212"/>
    </row>
    <row r="27" spans="2:19" s="210" customFormat="1" ht="19.95" customHeight="1" x14ac:dyDescent="0.3">
      <c r="B27" s="169">
        <v>16</v>
      </c>
      <c r="C27" s="172" t="s">
        <v>64</v>
      </c>
      <c r="D27" s="153">
        <v>30696.367580000002</v>
      </c>
      <c r="E27" s="154">
        <v>6.3529174620178845E-3</v>
      </c>
      <c r="F27" s="155">
        <v>1123195.1963400003</v>
      </c>
      <c r="G27" s="155"/>
      <c r="H27" s="155"/>
      <c r="I27" s="155">
        <v>1123195.1963400003</v>
      </c>
      <c r="J27" s="156">
        <v>2.8043164188442847E-2</v>
      </c>
      <c r="K27" s="157"/>
      <c r="L27" s="208">
        <v>1153891.5639200003</v>
      </c>
      <c r="M27" s="209">
        <v>2.3351081336752583E-2</v>
      </c>
      <c r="O27" s="211"/>
      <c r="S27" s="212"/>
    </row>
    <row r="28" spans="2:19" s="210" customFormat="1" ht="19.95" customHeight="1" x14ac:dyDescent="0.3">
      <c r="B28" s="169">
        <v>17</v>
      </c>
      <c r="C28" s="172" t="s">
        <v>65</v>
      </c>
      <c r="D28" s="153">
        <v>56983.27046</v>
      </c>
      <c r="E28" s="154">
        <v>1.1793252507964066E-2</v>
      </c>
      <c r="F28" s="155">
        <v>1078951.5846699998</v>
      </c>
      <c r="G28" s="155"/>
      <c r="H28" s="155"/>
      <c r="I28" s="155">
        <v>1078951.5846699998</v>
      </c>
      <c r="J28" s="156">
        <v>2.6938520160054439E-2</v>
      </c>
      <c r="K28" s="157"/>
      <c r="L28" s="208">
        <v>1135934.8551299998</v>
      </c>
      <c r="M28" s="209">
        <v>2.2987694879474736E-2</v>
      </c>
      <c r="O28" s="211"/>
      <c r="S28" s="212"/>
    </row>
    <row r="29" spans="2:19" s="210" customFormat="1" ht="19.95" customHeight="1" x14ac:dyDescent="0.3">
      <c r="B29" s="169">
        <v>18</v>
      </c>
      <c r="C29" s="172" t="s">
        <v>66</v>
      </c>
      <c r="D29" s="153">
        <v>93003</v>
      </c>
      <c r="E29" s="154">
        <v>1.9247892480444725E-2</v>
      </c>
      <c r="F29" s="155">
        <v>953694</v>
      </c>
      <c r="G29" s="155"/>
      <c r="H29" s="155"/>
      <c r="I29" s="155">
        <v>953694</v>
      </c>
      <c r="J29" s="156">
        <v>2.3811175043021649E-2</v>
      </c>
      <c r="K29" s="157"/>
      <c r="L29" s="208">
        <v>1046697</v>
      </c>
      <c r="M29" s="209">
        <v>2.1181805592634922E-2</v>
      </c>
      <c r="O29" s="211"/>
      <c r="S29" s="212"/>
    </row>
    <row r="30" spans="2:19" s="210" customFormat="1" ht="19.95" customHeight="1" x14ac:dyDescent="0.3">
      <c r="B30" s="169">
        <v>19</v>
      </c>
      <c r="C30" s="172" t="s">
        <v>67</v>
      </c>
      <c r="D30" s="153">
        <v>205663</v>
      </c>
      <c r="E30" s="154">
        <v>4.2563995905569751E-2</v>
      </c>
      <c r="F30" s="155">
        <v>794470</v>
      </c>
      <c r="G30" s="155"/>
      <c r="H30" s="155"/>
      <c r="I30" s="155">
        <v>794470</v>
      </c>
      <c r="J30" s="156">
        <v>1.9835779858559881E-2</v>
      </c>
      <c r="K30" s="157"/>
      <c r="L30" s="208">
        <v>1000133</v>
      </c>
      <c r="M30" s="209">
        <v>2.0239498892973554E-2</v>
      </c>
      <c r="O30" s="211"/>
      <c r="S30" s="212"/>
    </row>
    <row r="31" spans="2:19" s="210" customFormat="1" ht="19.95" customHeight="1" x14ac:dyDescent="0.3">
      <c r="B31" s="169">
        <v>20</v>
      </c>
      <c r="C31" s="172" t="s">
        <v>68</v>
      </c>
      <c r="D31" s="153"/>
      <c r="E31" s="154">
        <v>0</v>
      </c>
      <c r="F31" s="155">
        <v>966667.55000000028</v>
      </c>
      <c r="G31" s="155"/>
      <c r="H31" s="155"/>
      <c r="I31" s="155">
        <v>966667.55000000028</v>
      </c>
      <c r="J31" s="156">
        <v>2.4135089705355058E-2</v>
      </c>
      <c r="K31" s="157"/>
      <c r="L31" s="208">
        <v>966667.55000000028</v>
      </c>
      <c r="M31" s="209">
        <v>1.9562265026849893E-2</v>
      </c>
      <c r="O31" s="211"/>
      <c r="S31" s="212"/>
    </row>
    <row r="32" spans="2:19" s="210" customFormat="1" ht="19.95" customHeight="1" x14ac:dyDescent="0.3">
      <c r="B32" s="169">
        <v>21</v>
      </c>
      <c r="C32" s="172" t="s">
        <v>69</v>
      </c>
      <c r="D32" s="153">
        <v>97420.467420000001</v>
      </c>
      <c r="E32" s="154">
        <v>2.0162131138724861E-2</v>
      </c>
      <c r="F32" s="155">
        <v>761389.09846880008</v>
      </c>
      <c r="G32" s="155"/>
      <c r="H32" s="155"/>
      <c r="I32" s="155">
        <v>761389.09846880008</v>
      </c>
      <c r="J32" s="156">
        <v>1.9009838689861783E-2</v>
      </c>
      <c r="K32" s="157"/>
      <c r="L32" s="208">
        <v>858809.56588880008</v>
      </c>
      <c r="M32" s="209">
        <v>1.7379563776099248E-2</v>
      </c>
      <c r="O32" s="211"/>
      <c r="S32" s="212"/>
    </row>
    <row r="33" spans="2:19" s="210" customFormat="1" ht="19.95" customHeight="1" x14ac:dyDescent="0.3">
      <c r="B33" s="169">
        <v>22</v>
      </c>
      <c r="C33" s="172" t="s">
        <v>70</v>
      </c>
      <c r="D33" s="153">
        <v>25660</v>
      </c>
      <c r="E33" s="154">
        <v>5.3105912825200437E-3</v>
      </c>
      <c r="F33" s="155">
        <v>793498</v>
      </c>
      <c r="G33" s="155">
        <v>35687</v>
      </c>
      <c r="H33" s="155"/>
      <c r="I33" s="155">
        <v>829185</v>
      </c>
      <c r="J33" s="156">
        <v>1.9811511631915048E-2</v>
      </c>
      <c r="K33" s="157"/>
      <c r="L33" s="208">
        <v>854845</v>
      </c>
      <c r="M33" s="209">
        <v>1.7299333619792547E-2</v>
      </c>
      <c r="O33" s="211"/>
      <c r="S33" s="212"/>
    </row>
    <row r="34" spans="2:19" s="210" customFormat="1" ht="19.95" customHeight="1" x14ac:dyDescent="0.3">
      <c r="B34" s="169">
        <v>23</v>
      </c>
      <c r="C34" s="172" t="s">
        <v>71</v>
      </c>
      <c r="D34" s="153">
        <v>217472.50379154691</v>
      </c>
      <c r="E34" s="154">
        <v>4.5008089743694323E-2</v>
      </c>
      <c r="F34" s="155">
        <v>547015.14349149505</v>
      </c>
      <c r="G34" s="155"/>
      <c r="H34" s="155"/>
      <c r="I34" s="155">
        <v>547015.14349149505</v>
      </c>
      <c r="J34" s="156">
        <v>1.3657497407826402E-2</v>
      </c>
      <c r="K34" s="157"/>
      <c r="L34" s="208">
        <v>764487.64728304197</v>
      </c>
      <c r="M34" s="209">
        <v>1.5470789275903389E-2</v>
      </c>
      <c r="O34" s="211"/>
      <c r="S34" s="212"/>
    </row>
    <row r="35" spans="2:19" s="210" customFormat="1" ht="19.95" customHeight="1" x14ac:dyDescent="0.3">
      <c r="B35" s="169">
        <v>24</v>
      </c>
      <c r="C35" s="172" t="s">
        <v>73</v>
      </c>
      <c r="D35" s="153">
        <v>109355.772</v>
      </c>
      <c r="E35" s="154">
        <v>2.2632260696665997E-2</v>
      </c>
      <c r="F35" s="155">
        <v>499566.1</v>
      </c>
      <c r="G35" s="155"/>
      <c r="H35" s="155"/>
      <c r="I35" s="155">
        <v>499566.1</v>
      </c>
      <c r="J35" s="156">
        <v>1.2472822365097879E-2</v>
      </c>
      <c r="K35" s="157"/>
      <c r="L35" s="208">
        <v>608921.87199999997</v>
      </c>
      <c r="M35" s="209">
        <v>1.2322634643843753E-2</v>
      </c>
      <c r="O35" s="211"/>
      <c r="S35" s="212"/>
    </row>
    <row r="36" spans="2:19" s="210" customFormat="1" ht="19.95" customHeight="1" x14ac:dyDescent="0.3">
      <c r="B36" s="169">
        <v>25</v>
      </c>
      <c r="C36" s="172" t="s">
        <v>74</v>
      </c>
      <c r="D36" s="153">
        <v>133364.23199999999</v>
      </c>
      <c r="E36" s="154">
        <v>2.7601049409944685E-2</v>
      </c>
      <c r="F36" s="155">
        <v>474689.587</v>
      </c>
      <c r="G36" s="155"/>
      <c r="H36" s="155"/>
      <c r="I36" s="155">
        <v>474689.587</v>
      </c>
      <c r="J36" s="156">
        <v>1.1851722719401247E-2</v>
      </c>
      <c r="K36" s="157"/>
      <c r="L36" s="208">
        <v>608053.81900000002</v>
      </c>
      <c r="M36" s="209">
        <v>1.2305068022471853E-2</v>
      </c>
      <c r="O36" s="211"/>
      <c r="S36" s="212"/>
    </row>
    <row r="37" spans="2:19" s="210" customFormat="1" ht="19.95" customHeight="1" x14ac:dyDescent="0.3">
      <c r="B37" s="169">
        <v>26</v>
      </c>
      <c r="C37" s="172" t="s">
        <v>75</v>
      </c>
      <c r="D37" s="153">
        <v>69490.547520000007</v>
      </c>
      <c r="E37" s="154">
        <v>1.4381757438708375E-2</v>
      </c>
      <c r="F37" s="155">
        <v>520903.19741899997</v>
      </c>
      <c r="G37" s="155"/>
      <c r="H37" s="155"/>
      <c r="I37" s="155">
        <v>520903.19741899997</v>
      </c>
      <c r="J37" s="156">
        <v>1.3005552319940642E-2</v>
      </c>
      <c r="K37" s="157"/>
      <c r="L37" s="208">
        <v>590393.744939</v>
      </c>
      <c r="M37" s="209">
        <v>1.1947684505072227E-2</v>
      </c>
      <c r="O37" s="211"/>
      <c r="S37" s="212"/>
    </row>
    <row r="38" spans="2:19" s="210" customFormat="1" ht="19.95" customHeight="1" x14ac:dyDescent="0.3">
      <c r="B38" s="169">
        <v>27</v>
      </c>
      <c r="C38" s="172" t="s">
        <v>79</v>
      </c>
      <c r="D38" s="153">
        <v>330004.92699999997</v>
      </c>
      <c r="E38" s="154">
        <v>6.8297789887562868E-2</v>
      </c>
      <c r="F38" s="155">
        <v>32602.989999999991</v>
      </c>
      <c r="G38" s="155">
        <v>141784.82199999999</v>
      </c>
      <c r="H38" s="155"/>
      <c r="I38" s="155">
        <v>174387.81199999998</v>
      </c>
      <c r="J38" s="156">
        <v>8.1400900269466316E-4</v>
      </c>
      <c r="K38" s="157"/>
      <c r="L38" s="208">
        <v>504392.73899999994</v>
      </c>
      <c r="M38" s="209">
        <v>1.0207298711885717E-2</v>
      </c>
      <c r="O38" s="211"/>
      <c r="S38" s="212"/>
    </row>
    <row r="39" spans="2:19" s="210" customFormat="1" ht="19.95" customHeight="1" x14ac:dyDescent="0.3">
      <c r="B39" s="169">
        <v>28</v>
      </c>
      <c r="C39" s="172" t="s">
        <v>77</v>
      </c>
      <c r="D39" s="153">
        <v>175451.23</v>
      </c>
      <c r="E39" s="154">
        <v>3.6311370714942295E-2</v>
      </c>
      <c r="F39" s="155">
        <v>294881</v>
      </c>
      <c r="G39" s="155"/>
      <c r="H39" s="155"/>
      <c r="I39" s="155">
        <v>294881</v>
      </c>
      <c r="J39" s="156">
        <v>7.3623857420317901E-3</v>
      </c>
      <c r="K39" s="157"/>
      <c r="L39" s="208">
        <v>470332.23</v>
      </c>
      <c r="M39" s="209">
        <v>9.518022751388848E-3</v>
      </c>
      <c r="O39" s="211"/>
      <c r="S39" s="212"/>
    </row>
    <row r="40" spans="2:19" s="210" customFormat="1" ht="19.95" customHeight="1" x14ac:dyDescent="0.3">
      <c r="B40" s="169">
        <v>29</v>
      </c>
      <c r="C40" s="172" t="s">
        <v>78</v>
      </c>
      <c r="D40" s="153">
        <v>24878.6558</v>
      </c>
      <c r="E40" s="154">
        <v>5.1488843574550563E-3</v>
      </c>
      <c r="F40" s="155">
        <v>403982.90240000002</v>
      </c>
      <c r="G40" s="155"/>
      <c r="H40" s="155"/>
      <c r="I40" s="155">
        <v>403982.90240000002</v>
      </c>
      <c r="J40" s="156">
        <v>1.0086366909547853E-2</v>
      </c>
      <c r="K40" s="157"/>
      <c r="L40" s="208">
        <v>428861.55820000003</v>
      </c>
      <c r="M40" s="209">
        <v>8.6787887535235957E-3</v>
      </c>
      <c r="O40" s="211"/>
      <c r="S40" s="212"/>
    </row>
    <row r="41" spans="2:19" s="210" customFormat="1" ht="19.95" customHeight="1" x14ac:dyDescent="0.3">
      <c r="B41" s="169">
        <v>30</v>
      </c>
      <c r="C41" s="172" t="s">
        <v>83</v>
      </c>
      <c r="D41" s="153">
        <v>138890.74708292371</v>
      </c>
      <c r="E41" s="154">
        <v>2.8744816472380003E-2</v>
      </c>
      <c r="F41" s="155">
        <v>67135.753920000003</v>
      </c>
      <c r="G41" s="155">
        <v>116976.83459555199</v>
      </c>
      <c r="H41" s="155"/>
      <c r="I41" s="155">
        <v>184112.58851555199</v>
      </c>
      <c r="J41" s="156">
        <v>1.6761992717101574E-3</v>
      </c>
      <c r="K41" s="157"/>
      <c r="L41" s="208">
        <v>323003.33559847571</v>
      </c>
      <c r="M41" s="209">
        <v>6.5365562912853732E-3</v>
      </c>
      <c r="O41" s="211"/>
      <c r="S41" s="212"/>
    </row>
    <row r="42" spans="2:19" s="210" customFormat="1" ht="19.95" customHeight="1" x14ac:dyDescent="0.3">
      <c r="B42" s="169">
        <v>31</v>
      </c>
      <c r="C42" s="172" t="s">
        <v>80</v>
      </c>
      <c r="D42" s="153">
        <v>202760.658</v>
      </c>
      <c r="E42" s="154">
        <v>4.1963327467374432E-2</v>
      </c>
      <c r="F42" s="155">
        <v>68445.419000000009</v>
      </c>
      <c r="G42" s="155"/>
      <c r="H42" s="155"/>
      <c r="I42" s="155">
        <v>68445.419000000009</v>
      </c>
      <c r="J42" s="156">
        <v>1.7088980875437612E-3</v>
      </c>
      <c r="K42" s="157"/>
      <c r="L42" s="208">
        <v>271206.07699999999</v>
      </c>
      <c r="M42" s="209">
        <v>5.4883451453048744E-3</v>
      </c>
      <c r="O42" s="211"/>
      <c r="S42" s="212"/>
    </row>
    <row r="43" spans="2:19" s="210" customFormat="1" ht="19.95" customHeight="1" x14ac:dyDescent="0.3">
      <c r="B43" s="169">
        <v>32</v>
      </c>
      <c r="C43" s="172" t="s">
        <v>81</v>
      </c>
      <c r="D43" s="153">
        <v>29723</v>
      </c>
      <c r="E43" s="154">
        <v>6.1514693955706653E-3</v>
      </c>
      <c r="F43" s="155">
        <v>224635</v>
      </c>
      <c r="G43" s="155"/>
      <c r="H43" s="155"/>
      <c r="I43" s="155">
        <v>224635</v>
      </c>
      <c r="J43" s="156">
        <v>5.6085319880267333E-3</v>
      </c>
      <c r="K43" s="157"/>
      <c r="L43" s="208">
        <v>254358</v>
      </c>
      <c r="M43" s="209">
        <v>5.1473938560361145E-3</v>
      </c>
      <c r="O43" s="211"/>
      <c r="S43" s="212"/>
    </row>
    <row r="44" spans="2:19" s="210" customFormat="1" ht="19.95" customHeight="1" x14ac:dyDescent="0.3">
      <c r="B44" s="169">
        <v>33</v>
      </c>
      <c r="C44" s="172" t="s">
        <v>90</v>
      </c>
      <c r="D44" s="153">
        <v>103233.06676</v>
      </c>
      <c r="E44" s="154">
        <v>2.1365106173167021E-2</v>
      </c>
      <c r="F44" s="155">
        <v>18933.157460000002</v>
      </c>
      <c r="G44" s="155"/>
      <c r="H44" s="155"/>
      <c r="I44" s="155">
        <v>18933.157460000002</v>
      </c>
      <c r="J44" s="156">
        <v>4.7271003738846124E-4</v>
      </c>
      <c r="K44" s="157">
        <v>123898.76328999999</v>
      </c>
      <c r="L44" s="208">
        <v>246064.98751000001</v>
      </c>
      <c r="M44" s="209">
        <v>4.9795697595301789E-3</v>
      </c>
      <c r="O44" s="211"/>
      <c r="S44" s="212"/>
    </row>
    <row r="45" spans="2:19" s="210" customFormat="1" ht="19.95" customHeight="1" x14ac:dyDescent="0.3">
      <c r="B45" s="169">
        <v>34</v>
      </c>
      <c r="C45" s="172" t="s">
        <v>82</v>
      </c>
      <c r="D45" s="153">
        <v>58786.632080000003</v>
      </c>
      <c r="E45" s="154">
        <v>1.2166476065968868E-2</v>
      </c>
      <c r="F45" s="155">
        <v>153730.34778000013</v>
      </c>
      <c r="G45" s="155"/>
      <c r="H45" s="155"/>
      <c r="I45" s="155">
        <v>153730.34778000013</v>
      </c>
      <c r="J45" s="156">
        <v>3.8382334589650113E-3</v>
      </c>
      <c r="K45" s="157">
        <v>18051</v>
      </c>
      <c r="L45" s="208">
        <v>230567.97986000014</v>
      </c>
      <c r="M45" s="209">
        <v>4.6659598004781576E-3</v>
      </c>
      <c r="O45" s="211"/>
      <c r="S45" s="212"/>
    </row>
    <row r="46" spans="2:19" s="210" customFormat="1" ht="19.95" customHeight="1" x14ac:dyDescent="0.3">
      <c r="B46" s="169">
        <v>35</v>
      </c>
      <c r="C46" s="172" t="s">
        <v>84</v>
      </c>
      <c r="D46" s="153">
        <v>45426.657999999996</v>
      </c>
      <c r="E46" s="154">
        <v>9.4014970369765936E-3</v>
      </c>
      <c r="F46" s="155">
        <v>159053.51407</v>
      </c>
      <c r="G46" s="155"/>
      <c r="H46" s="155"/>
      <c r="I46" s="155">
        <v>159053.51407</v>
      </c>
      <c r="J46" s="156">
        <v>3.9711386091644454E-3</v>
      </c>
      <c r="K46" s="157"/>
      <c r="L46" s="208">
        <v>204480.17207</v>
      </c>
      <c r="M46" s="209">
        <v>4.1380258588065858E-3</v>
      </c>
      <c r="O46" s="211"/>
      <c r="S46" s="212"/>
    </row>
    <row r="47" spans="2:19" s="210" customFormat="1" ht="19.95" customHeight="1" x14ac:dyDescent="0.3">
      <c r="B47" s="169">
        <v>36</v>
      </c>
      <c r="C47" s="172" t="s">
        <v>85</v>
      </c>
      <c r="D47" s="153">
        <v>12284.79876</v>
      </c>
      <c r="E47" s="154">
        <v>2.5424608418694095E-3</v>
      </c>
      <c r="F47" s="155">
        <v>190161.36967999997</v>
      </c>
      <c r="G47" s="155"/>
      <c r="H47" s="155">
        <v>254.76222999999999</v>
      </c>
      <c r="I47" s="155">
        <v>190416.13190999997</v>
      </c>
      <c r="J47" s="156">
        <v>4.7478181260144541E-3</v>
      </c>
      <c r="K47" s="157"/>
      <c r="L47" s="208">
        <v>202700.93066999997</v>
      </c>
      <c r="M47" s="209">
        <v>4.1020196932809675E-3</v>
      </c>
      <c r="O47" s="211"/>
      <c r="S47" s="212"/>
    </row>
    <row r="48" spans="2:19" s="210" customFormat="1" ht="19.95" customHeight="1" x14ac:dyDescent="0.3">
      <c r="B48" s="169">
        <v>37</v>
      </c>
      <c r="C48" s="172" t="s">
        <v>143</v>
      </c>
      <c r="D48" s="153"/>
      <c r="E48" s="154">
        <v>0</v>
      </c>
      <c r="F48" s="155">
        <v>103253.35524440439</v>
      </c>
      <c r="G48" s="155"/>
      <c r="H48" s="155"/>
      <c r="I48" s="155">
        <v>103253.35524440439</v>
      </c>
      <c r="J48" s="156">
        <v>2.577958669661139E-3</v>
      </c>
      <c r="K48" s="157">
        <v>76710</v>
      </c>
      <c r="L48" s="208">
        <v>179963.3552444044</v>
      </c>
      <c r="M48" s="209">
        <v>3.6418837587050218E-3</v>
      </c>
      <c r="O48" s="211"/>
      <c r="S48" s="212"/>
    </row>
    <row r="49" spans="2:19" s="210" customFormat="1" ht="19.95" customHeight="1" x14ac:dyDescent="0.3">
      <c r="B49" s="169">
        <v>38</v>
      </c>
      <c r="C49" s="172" t="s">
        <v>86</v>
      </c>
      <c r="D49" s="153">
        <v>72440</v>
      </c>
      <c r="E49" s="154">
        <v>1.4992175857589711E-2</v>
      </c>
      <c r="F49" s="155">
        <v>88152</v>
      </c>
      <c r="G49" s="155"/>
      <c r="H49" s="155"/>
      <c r="I49" s="155">
        <v>88152</v>
      </c>
      <c r="J49" s="156">
        <v>2.2009184312708732E-3</v>
      </c>
      <c r="K49" s="157"/>
      <c r="L49" s="208">
        <v>160592</v>
      </c>
      <c r="M49" s="209">
        <v>3.2498693735937209E-3</v>
      </c>
      <c r="O49" s="211"/>
      <c r="S49" s="212"/>
    </row>
    <row r="50" spans="2:19" s="210" customFormat="1" ht="19.95" customHeight="1" x14ac:dyDescent="0.3">
      <c r="B50" s="169">
        <v>39</v>
      </c>
      <c r="C50" s="172" t="s">
        <v>87</v>
      </c>
      <c r="D50" s="153">
        <v>16480</v>
      </c>
      <c r="E50" s="154">
        <v>3.4106993116106909E-3</v>
      </c>
      <c r="F50" s="155">
        <v>126004</v>
      </c>
      <c r="G50" s="155"/>
      <c r="H50" s="155"/>
      <c r="I50" s="155">
        <v>126004</v>
      </c>
      <c r="J50" s="156">
        <v>3.1459811009830192E-3</v>
      </c>
      <c r="K50" s="157"/>
      <c r="L50" s="208">
        <v>142484</v>
      </c>
      <c r="M50" s="209">
        <v>2.8834212652381671E-3</v>
      </c>
      <c r="O50" s="211"/>
      <c r="S50" s="212"/>
    </row>
    <row r="51" spans="2:19" s="210" customFormat="1" ht="19.95" customHeight="1" x14ac:dyDescent="0.3">
      <c r="B51" s="169">
        <v>40</v>
      </c>
      <c r="C51" s="172" t="s">
        <v>88</v>
      </c>
      <c r="D51" s="153">
        <v>1362.2919999999999</v>
      </c>
      <c r="E51" s="154">
        <v>2.819398292847543E-4</v>
      </c>
      <c r="F51" s="155">
        <v>136960.13400000002</v>
      </c>
      <c r="G51" s="155"/>
      <c r="H51" s="155"/>
      <c r="I51" s="155">
        <v>136960.13400000002</v>
      </c>
      <c r="J51" s="156">
        <v>3.4195263098957328E-3</v>
      </c>
      <c r="K51" s="157"/>
      <c r="L51" s="208">
        <v>138322.42600000001</v>
      </c>
      <c r="M51" s="209">
        <v>2.7992042937293508E-3</v>
      </c>
      <c r="O51" s="211"/>
      <c r="S51" s="212"/>
    </row>
    <row r="52" spans="2:19" s="210" customFormat="1" ht="19.95" customHeight="1" x14ac:dyDescent="0.3">
      <c r="B52" s="169">
        <v>41</v>
      </c>
      <c r="C52" s="172" t="s">
        <v>89</v>
      </c>
      <c r="D52" s="153">
        <v>27512.347999999998</v>
      </c>
      <c r="E52" s="154">
        <v>5.6939530573054467E-3</v>
      </c>
      <c r="F52" s="155">
        <v>97730.464999999997</v>
      </c>
      <c r="G52" s="155"/>
      <c r="H52" s="155"/>
      <c r="I52" s="155">
        <v>97730.464999999997</v>
      </c>
      <c r="J52" s="156">
        <v>2.4400669493054379E-3</v>
      </c>
      <c r="K52" s="157"/>
      <c r="L52" s="208">
        <v>125242.81299999999</v>
      </c>
      <c r="M52" s="209">
        <v>2.5345146846133403E-3</v>
      </c>
      <c r="O52" s="211"/>
      <c r="S52" s="212"/>
    </row>
    <row r="53" spans="2:19" s="210" customFormat="1" ht="19.95" customHeight="1" x14ac:dyDescent="0.3">
      <c r="B53" s="169">
        <v>42</v>
      </c>
      <c r="C53" s="172" t="s">
        <v>178</v>
      </c>
      <c r="D53" s="153"/>
      <c r="E53" s="154">
        <v>0</v>
      </c>
      <c r="F53" s="155">
        <v>118728.325</v>
      </c>
      <c r="G53" s="155"/>
      <c r="H53" s="155"/>
      <c r="I53" s="155">
        <v>118728.325</v>
      </c>
      <c r="J53" s="156">
        <v>2.9643270578820491E-3</v>
      </c>
      <c r="K53" s="157"/>
      <c r="L53" s="208">
        <v>118728.325</v>
      </c>
      <c r="M53" s="209">
        <v>2.4026822456634312E-3</v>
      </c>
      <c r="O53" s="211"/>
      <c r="S53" s="212"/>
    </row>
    <row r="54" spans="2:19" s="210" customFormat="1" ht="19.95" customHeight="1" x14ac:dyDescent="0.3">
      <c r="B54" s="169">
        <v>43</v>
      </c>
      <c r="C54" s="172" t="s">
        <v>179</v>
      </c>
      <c r="D54" s="153">
        <v>101683</v>
      </c>
      <c r="E54" s="154">
        <v>2.1044304496511523E-2</v>
      </c>
      <c r="F54" s="155">
        <v>11010</v>
      </c>
      <c r="G54" s="155"/>
      <c r="H54" s="155"/>
      <c r="I54" s="155">
        <v>11010</v>
      </c>
      <c r="J54" s="156">
        <v>2.7489009810659221E-4</v>
      </c>
      <c r="K54" s="157"/>
      <c r="L54" s="208">
        <v>112693</v>
      </c>
      <c r="M54" s="209">
        <v>2.2805465360565733E-3</v>
      </c>
      <c r="O54" s="211"/>
      <c r="S54" s="212"/>
    </row>
    <row r="55" spans="2:19" s="210" customFormat="1" ht="19.95" customHeight="1" x14ac:dyDescent="0.3">
      <c r="B55" s="169">
        <v>44</v>
      </c>
      <c r="C55" s="174" t="s">
        <v>180</v>
      </c>
      <c r="D55" s="153">
        <v>1877.6777999999997</v>
      </c>
      <c r="E55" s="154">
        <v>3.8860402790574485E-4</v>
      </c>
      <c r="F55" s="155">
        <v>106023.83297000002</v>
      </c>
      <c r="G55" s="155"/>
      <c r="H55" s="155"/>
      <c r="I55" s="155">
        <v>106023.83297000002</v>
      </c>
      <c r="J55" s="156">
        <v>2.6471300496603315E-3</v>
      </c>
      <c r="K55" s="157"/>
      <c r="L55" s="208">
        <v>107901.51077000002</v>
      </c>
      <c r="M55" s="209">
        <v>2.1835820913614383E-3</v>
      </c>
      <c r="O55" s="211"/>
      <c r="S55" s="212"/>
    </row>
    <row r="56" spans="2:19" s="210" customFormat="1" ht="19.95" customHeight="1" x14ac:dyDescent="0.3">
      <c r="B56" s="169">
        <v>45</v>
      </c>
      <c r="C56" s="174" t="s">
        <v>181</v>
      </c>
      <c r="D56" s="153">
        <v>18260.728604000004</v>
      </c>
      <c r="E56" s="154">
        <v>3.7792387426682319E-3</v>
      </c>
      <c r="F56" s="155">
        <v>86503.529065999988</v>
      </c>
      <c r="G56" s="155"/>
      <c r="H56" s="155"/>
      <c r="I56" s="155">
        <v>86503.529065999988</v>
      </c>
      <c r="J56" s="156">
        <v>2.1597605441888452E-3</v>
      </c>
      <c r="K56" s="157"/>
      <c r="L56" s="208">
        <v>104764.25766999999</v>
      </c>
      <c r="M56" s="209">
        <v>2.1200941046192467E-3</v>
      </c>
      <c r="O56" s="211"/>
      <c r="S56" s="212"/>
    </row>
    <row r="57" spans="2:19" s="210" customFormat="1" ht="19.95" customHeight="1" x14ac:dyDescent="0.3">
      <c r="B57" s="169">
        <v>46</v>
      </c>
      <c r="C57" s="174" t="s">
        <v>182</v>
      </c>
      <c r="D57" s="153">
        <v>2123.558</v>
      </c>
      <c r="E57" s="154">
        <v>4.3949137189110284E-4</v>
      </c>
      <c r="F57" s="155">
        <v>99918.278000000006</v>
      </c>
      <c r="G57" s="155">
        <v>228.66499999999999</v>
      </c>
      <c r="H57" s="155"/>
      <c r="I57" s="155">
        <v>100146.943</v>
      </c>
      <c r="J57" s="156">
        <v>2.49469075768045E-3</v>
      </c>
      <c r="K57" s="157"/>
      <c r="L57" s="208">
        <v>102270.501</v>
      </c>
      <c r="M57" s="209">
        <v>2.0696284311920022E-3</v>
      </c>
      <c r="O57" s="211"/>
      <c r="S57" s="212"/>
    </row>
    <row r="58" spans="2:19" s="210" customFormat="1" ht="19.95" customHeight="1" x14ac:dyDescent="0.3">
      <c r="B58" s="169">
        <v>47</v>
      </c>
      <c r="C58" s="174" t="s">
        <v>189</v>
      </c>
      <c r="D58" s="153">
        <v>38354.806000000004</v>
      </c>
      <c r="E58" s="154">
        <v>7.9379071857500969E-3</v>
      </c>
      <c r="F58" s="155">
        <v>33446.541649999999</v>
      </c>
      <c r="G58" s="155">
        <v>19025.3616</v>
      </c>
      <c r="H58" s="155"/>
      <c r="I58" s="155">
        <v>52471.903250000003</v>
      </c>
      <c r="J58" s="156">
        <v>8.3507021939098296E-4</v>
      </c>
      <c r="K58" s="157"/>
      <c r="L58" s="208">
        <v>90826.709250000014</v>
      </c>
      <c r="M58" s="209">
        <v>1.8380426216491269E-3</v>
      </c>
      <c r="O58" s="211"/>
      <c r="S58" s="212"/>
    </row>
    <row r="59" spans="2:19" s="210" customFormat="1" ht="19.95" customHeight="1" x14ac:dyDescent="0.3">
      <c r="B59" s="169">
        <v>48</v>
      </c>
      <c r="C59" s="172" t="s">
        <v>183</v>
      </c>
      <c r="D59" s="153">
        <v>2291</v>
      </c>
      <c r="E59" s="154">
        <v>4.7414515308859782E-4</v>
      </c>
      <c r="F59" s="155">
        <v>86799</v>
      </c>
      <c r="G59" s="155"/>
      <c r="H59" s="155"/>
      <c r="I59" s="155">
        <v>86799</v>
      </c>
      <c r="J59" s="156">
        <v>2.1671376589967391E-3</v>
      </c>
      <c r="K59" s="157"/>
      <c r="L59" s="208">
        <v>89090</v>
      </c>
      <c r="M59" s="209">
        <v>1.8028971710512642E-3</v>
      </c>
      <c r="O59" s="211"/>
      <c r="S59" s="212"/>
    </row>
    <row r="60" spans="2:19" s="210" customFormat="1" ht="19.95" customHeight="1" x14ac:dyDescent="0.3">
      <c r="B60" s="169">
        <v>49</v>
      </c>
      <c r="C60" s="173" t="s">
        <v>196</v>
      </c>
      <c r="D60" s="153">
        <v>1184.99594</v>
      </c>
      <c r="E60" s="154">
        <v>2.4524665271962766E-4</v>
      </c>
      <c r="F60" s="155">
        <v>45536.393343982003</v>
      </c>
      <c r="G60" s="155"/>
      <c r="H60" s="155"/>
      <c r="I60" s="155">
        <v>45536.393343982003</v>
      </c>
      <c r="J60" s="156">
        <v>1.1369213109670832E-3</v>
      </c>
      <c r="K60" s="157">
        <v>41489.347750000001</v>
      </c>
      <c r="L60" s="208">
        <v>88210.737033982005</v>
      </c>
      <c r="M60" s="209">
        <v>1.7851036957561245E-3</v>
      </c>
      <c r="O60" s="211"/>
      <c r="S60" s="212"/>
    </row>
    <row r="61" spans="2:19" s="210" customFormat="1" ht="19.95" customHeight="1" x14ac:dyDescent="0.3">
      <c r="B61" s="169">
        <v>50</v>
      </c>
      <c r="C61" s="172" t="s">
        <v>184</v>
      </c>
      <c r="D61" s="153">
        <v>30459.678949999998</v>
      </c>
      <c r="E61" s="154">
        <v>6.3039324045295895E-3</v>
      </c>
      <c r="F61" s="155">
        <v>56849.569489999994</v>
      </c>
      <c r="G61" s="155"/>
      <c r="H61" s="155"/>
      <c r="I61" s="155">
        <v>56849.569489999994</v>
      </c>
      <c r="J61" s="156">
        <v>1.4193809023091398E-3</v>
      </c>
      <c r="K61" s="157"/>
      <c r="L61" s="208">
        <v>87309.248439999996</v>
      </c>
      <c r="M61" s="209">
        <v>1.7668604447085867E-3</v>
      </c>
      <c r="O61" s="211"/>
      <c r="S61" s="212"/>
    </row>
    <row r="62" spans="2:19" s="210" customFormat="1" ht="19.95" customHeight="1" x14ac:dyDescent="0.3">
      <c r="B62" s="169">
        <v>51</v>
      </c>
      <c r="C62" s="172" t="s">
        <v>185</v>
      </c>
      <c r="D62" s="153"/>
      <c r="E62" s="154">
        <v>0</v>
      </c>
      <c r="F62" s="155">
        <v>84312</v>
      </c>
      <c r="G62" s="155"/>
      <c r="H62" s="155"/>
      <c r="I62" s="155">
        <v>84312</v>
      </c>
      <c r="J62" s="156">
        <v>2.1050439556369667E-3</v>
      </c>
      <c r="K62" s="157"/>
      <c r="L62" s="208">
        <v>84312</v>
      </c>
      <c r="M62" s="209">
        <v>1.7062057053055808E-3</v>
      </c>
      <c r="O62" s="211"/>
      <c r="S62" s="212"/>
    </row>
    <row r="63" spans="2:19" s="210" customFormat="1" ht="19.95" customHeight="1" x14ac:dyDescent="0.3">
      <c r="B63" s="169">
        <v>52</v>
      </c>
      <c r="C63" s="173" t="s">
        <v>202</v>
      </c>
      <c r="D63" s="153">
        <v>1226.6310000000001</v>
      </c>
      <c r="E63" s="154">
        <v>2.5386344097696198E-4</v>
      </c>
      <c r="F63" s="155">
        <v>34333.733</v>
      </c>
      <c r="G63" s="155">
        <v>44173.02</v>
      </c>
      <c r="H63" s="155"/>
      <c r="I63" s="155">
        <v>78506.752999999997</v>
      </c>
      <c r="J63" s="156">
        <v>8.5722100206499024E-4</v>
      </c>
      <c r="K63" s="157"/>
      <c r="L63" s="208">
        <v>79733.383999999991</v>
      </c>
      <c r="M63" s="209">
        <v>1.613549135166058E-3</v>
      </c>
      <c r="O63" s="211"/>
      <c r="S63" s="212"/>
    </row>
    <row r="64" spans="2:19" s="210" customFormat="1" ht="19.95" customHeight="1" x14ac:dyDescent="0.3">
      <c r="B64" s="169">
        <v>53</v>
      </c>
      <c r="C64" s="174" t="s">
        <v>186</v>
      </c>
      <c r="D64" s="153">
        <v>196.41</v>
      </c>
      <c r="E64" s="154">
        <v>4.0648995861253387E-5</v>
      </c>
      <c r="F64" s="155">
        <v>79047.906000000017</v>
      </c>
      <c r="G64" s="155"/>
      <c r="H64" s="155"/>
      <c r="I64" s="155">
        <v>79047.906000000017</v>
      </c>
      <c r="J64" s="156">
        <v>1.9736136816948849E-3</v>
      </c>
      <c r="K64" s="157"/>
      <c r="L64" s="208">
        <v>79244.316000000021</v>
      </c>
      <c r="M64" s="209">
        <v>1.6036519602457343E-3</v>
      </c>
      <c r="O64" s="211"/>
      <c r="S64" s="212"/>
    </row>
    <row r="65" spans="2:19" s="210" customFormat="1" ht="19.95" customHeight="1" x14ac:dyDescent="0.3">
      <c r="B65" s="169">
        <v>54</v>
      </c>
      <c r="C65" s="172" t="s">
        <v>187</v>
      </c>
      <c r="D65" s="153"/>
      <c r="E65" s="154">
        <v>0</v>
      </c>
      <c r="F65" s="155">
        <v>73299</v>
      </c>
      <c r="G65" s="155"/>
      <c r="H65" s="155"/>
      <c r="I65" s="155">
        <v>73299</v>
      </c>
      <c r="J65" s="156">
        <v>1.8300789555962852E-3</v>
      </c>
      <c r="K65" s="157"/>
      <c r="L65" s="208">
        <v>73299</v>
      </c>
      <c r="M65" s="209">
        <v>1.4833377454359256E-3</v>
      </c>
      <c r="O65" s="211"/>
      <c r="S65" s="212"/>
    </row>
    <row r="66" spans="2:19" s="210" customFormat="1" ht="19.95" customHeight="1" x14ac:dyDescent="0.3">
      <c r="B66" s="169">
        <v>55</v>
      </c>
      <c r="C66" s="172" t="s">
        <v>188</v>
      </c>
      <c r="D66" s="153"/>
      <c r="E66" s="154">
        <v>0</v>
      </c>
      <c r="F66" s="155">
        <v>72174.33898</v>
      </c>
      <c r="G66" s="155"/>
      <c r="H66" s="155"/>
      <c r="I66" s="155">
        <v>72174.33898</v>
      </c>
      <c r="J66" s="156">
        <v>1.8019991937321201E-3</v>
      </c>
      <c r="K66" s="157"/>
      <c r="L66" s="208">
        <v>72174.33898</v>
      </c>
      <c r="M66" s="209">
        <v>1.4605781969866088E-3</v>
      </c>
      <c r="O66" s="211"/>
      <c r="S66" s="212"/>
    </row>
    <row r="67" spans="2:19" s="210" customFormat="1" ht="19.95" customHeight="1" x14ac:dyDescent="0.3">
      <c r="B67" s="169">
        <v>56</v>
      </c>
      <c r="C67" s="173" t="s">
        <v>190</v>
      </c>
      <c r="D67" s="153">
        <v>14494.1929</v>
      </c>
      <c r="E67" s="154">
        <v>2.999716853542631E-3</v>
      </c>
      <c r="F67" s="155">
        <v>55631.981899999999</v>
      </c>
      <c r="G67" s="155"/>
      <c r="H67" s="155"/>
      <c r="I67" s="155">
        <v>55631.981899999999</v>
      </c>
      <c r="J67" s="156">
        <v>1.3889810138378892E-3</v>
      </c>
      <c r="K67" s="157"/>
      <c r="L67" s="208">
        <v>70126.174799999993</v>
      </c>
      <c r="M67" s="209">
        <v>1.4191298929573065E-3</v>
      </c>
      <c r="O67" s="211"/>
      <c r="S67" s="212"/>
    </row>
    <row r="68" spans="2:19" s="210" customFormat="1" ht="19.95" customHeight="1" x14ac:dyDescent="0.3">
      <c r="B68" s="169">
        <v>57</v>
      </c>
      <c r="C68" s="172" t="s">
        <v>191</v>
      </c>
      <c r="D68" s="153"/>
      <c r="E68" s="154">
        <v>0</v>
      </c>
      <c r="F68" s="155">
        <v>59904</v>
      </c>
      <c r="G68" s="155"/>
      <c r="H68" s="155"/>
      <c r="I68" s="155">
        <v>59904</v>
      </c>
      <c r="J68" s="156">
        <v>1.4956418198889463E-3</v>
      </c>
      <c r="K68" s="157"/>
      <c r="L68" s="208">
        <v>59904</v>
      </c>
      <c r="M68" s="209">
        <v>1.2122657103452118E-3</v>
      </c>
      <c r="O68" s="211"/>
      <c r="S68" s="212"/>
    </row>
    <row r="69" spans="2:19" s="210" customFormat="1" ht="19.95" customHeight="1" x14ac:dyDescent="0.3">
      <c r="B69" s="169">
        <v>58</v>
      </c>
      <c r="C69" s="170" t="s">
        <v>192</v>
      </c>
      <c r="D69" s="153">
        <v>6888.2039999999997</v>
      </c>
      <c r="E69" s="154">
        <v>1.4255820777326459E-3</v>
      </c>
      <c r="F69" s="155">
        <v>52815.976999999999</v>
      </c>
      <c r="G69" s="155"/>
      <c r="H69" s="155"/>
      <c r="I69" s="155">
        <v>52815.976999999999</v>
      </c>
      <c r="J69" s="156">
        <v>1.3186729426998653E-3</v>
      </c>
      <c r="K69" s="157"/>
      <c r="L69" s="208">
        <v>59704.180999999997</v>
      </c>
      <c r="M69" s="209">
        <v>1.2082220117278328E-3</v>
      </c>
      <c r="O69" s="211"/>
      <c r="S69" s="212"/>
    </row>
    <row r="70" spans="2:19" s="210" customFormat="1" ht="19.95" customHeight="1" x14ac:dyDescent="0.3">
      <c r="B70" s="169">
        <v>59</v>
      </c>
      <c r="C70" s="173" t="s">
        <v>193</v>
      </c>
      <c r="D70" s="153">
        <v>20731</v>
      </c>
      <c r="E70" s="154">
        <v>4.2904858876821137E-3</v>
      </c>
      <c r="F70" s="155">
        <v>37870</v>
      </c>
      <c r="G70" s="155"/>
      <c r="H70" s="155"/>
      <c r="I70" s="155">
        <v>37870</v>
      </c>
      <c r="J70" s="156">
        <v>9.4551208131667998E-4</v>
      </c>
      <c r="K70" s="157"/>
      <c r="L70" s="208">
        <v>58601</v>
      </c>
      <c r="M70" s="209">
        <v>1.1858971503061525E-3</v>
      </c>
      <c r="O70" s="211"/>
      <c r="S70" s="212"/>
    </row>
    <row r="71" spans="2:19" s="210" customFormat="1" ht="19.95" customHeight="1" x14ac:dyDescent="0.3">
      <c r="B71" s="169">
        <v>60</v>
      </c>
      <c r="C71" s="173" t="s">
        <v>194</v>
      </c>
      <c r="D71" s="153">
        <v>2040</v>
      </c>
      <c r="E71" s="154">
        <v>4.2219821575763407E-4</v>
      </c>
      <c r="F71" s="155">
        <v>55176</v>
      </c>
      <c r="G71" s="155"/>
      <c r="H71" s="155"/>
      <c r="I71" s="155">
        <v>55176</v>
      </c>
      <c r="J71" s="156">
        <v>1.3775963717646985E-3</v>
      </c>
      <c r="K71" s="157"/>
      <c r="L71" s="208">
        <v>57216</v>
      </c>
      <c r="M71" s="209">
        <v>1.1578691720604908E-3</v>
      </c>
      <c r="O71" s="211"/>
      <c r="S71" s="212"/>
    </row>
    <row r="72" spans="2:19" s="210" customFormat="1" ht="19.95" customHeight="1" x14ac:dyDescent="0.3">
      <c r="B72" s="169">
        <v>61</v>
      </c>
      <c r="C72" s="174" t="s">
        <v>195</v>
      </c>
      <c r="D72" s="153"/>
      <c r="E72" s="154">
        <v>0</v>
      </c>
      <c r="F72" s="155">
        <v>55950.8</v>
      </c>
      <c r="G72" s="155"/>
      <c r="H72" s="155"/>
      <c r="I72" s="155">
        <v>55950.8</v>
      </c>
      <c r="J72" s="156">
        <v>1.3969410446087484E-3</v>
      </c>
      <c r="K72" s="157"/>
      <c r="L72" s="208">
        <v>55950.8</v>
      </c>
      <c r="M72" s="209">
        <v>1.1322655633410604E-3</v>
      </c>
      <c r="O72" s="211"/>
      <c r="S72" s="212"/>
    </row>
    <row r="73" spans="2:19" s="210" customFormat="1" ht="19.95" customHeight="1" x14ac:dyDescent="0.3">
      <c r="B73" s="169">
        <v>62</v>
      </c>
      <c r="C73" s="173" t="s">
        <v>206</v>
      </c>
      <c r="D73" s="153"/>
      <c r="E73" s="154">
        <v>0</v>
      </c>
      <c r="F73" s="155">
        <v>19170.350000000006</v>
      </c>
      <c r="G73" s="155">
        <v>34471.33</v>
      </c>
      <c r="H73" s="155"/>
      <c r="I73" s="155">
        <v>53641.680000000008</v>
      </c>
      <c r="J73" s="156">
        <v>4.786320973876214E-4</v>
      </c>
      <c r="K73" s="157"/>
      <c r="L73" s="208">
        <v>53641.680000000008</v>
      </c>
      <c r="M73" s="209">
        <v>1.0855363466431382E-3</v>
      </c>
      <c r="O73" s="211"/>
      <c r="S73" s="212"/>
    </row>
    <row r="74" spans="2:19" s="210" customFormat="1" ht="19.95" customHeight="1" x14ac:dyDescent="0.3">
      <c r="B74" s="169">
        <v>63</v>
      </c>
      <c r="C74" s="173" t="s">
        <v>197</v>
      </c>
      <c r="D74" s="153">
        <v>1796.7740000000001</v>
      </c>
      <c r="E74" s="154">
        <v>3.7186018476456238E-4</v>
      </c>
      <c r="F74" s="155">
        <v>41342.141000000003</v>
      </c>
      <c r="G74" s="155"/>
      <c r="H74" s="155"/>
      <c r="I74" s="155">
        <v>41342.141000000003</v>
      </c>
      <c r="J74" s="156">
        <v>1.0322021067599063E-3</v>
      </c>
      <c r="K74" s="157"/>
      <c r="L74" s="208">
        <v>43138.915000000001</v>
      </c>
      <c r="M74" s="209">
        <v>8.729939141959922E-4</v>
      </c>
      <c r="O74" s="211"/>
      <c r="S74" s="212"/>
    </row>
    <row r="75" spans="2:19" s="210" customFormat="1" ht="19.95" customHeight="1" x14ac:dyDescent="0.3">
      <c r="B75" s="169">
        <v>64</v>
      </c>
      <c r="C75" s="172" t="s">
        <v>198</v>
      </c>
      <c r="D75" s="153"/>
      <c r="E75" s="154">
        <v>0</v>
      </c>
      <c r="F75" s="155">
        <v>42685.344463000001</v>
      </c>
      <c r="G75" s="155"/>
      <c r="H75" s="155"/>
      <c r="I75" s="155">
        <v>42685.344463000001</v>
      </c>
      <c r="J75" s="156">
        <v>1.0657382858444825E-3</v>
      </c>
      <c r="K75" s="157"/>
      <c r="L75" s="208">
        <v>42685.344463000001</v>
      </c>
      <c r="M75" s="209">
        <v>8.6381509459750191E-4</v>
      </c>
      <c r="O75" s="211"/>
      <c r="S75" s="212"/>
    </row>
    <row r="76" spans="2:19" s="210" customFormat="1" ht="19.95" customHeight="1" x14ac:dyDescent="0.3">
      <c r="B76" s="169">
        <v>65</v>
      </c>
      <c r="C76" s="170" t="s">
        <v>199</v>
      </c>
      <c r="D76" s="153"/>
      <c r="E76" s="154">
        <v>0</v>
      </c>
      <c r="F76" s="155">
        <v>41383</v>
      </c>
      <c r="G76" s="155"/>
      <c r="H76" s="155"/>
      <c r="I76" s="155">
        <v>41383</v>
      </c>
      <c r="J76" s="156">
        <v>1.0332222461348869E-3</v>
      </c>
      <c r="K76" s="157"/>
      <c r="L76" s="208">
        <v>41383</v>
      </c>
      <c r="M76" s="209">
        <v>8.3745980053445354E-4</v>
      </c>
      <c r="O76" s="211"/>
      <c r="S76" s="212"/>
    </row>
    <row r="77" spans="2:19" s="210" customFormat="1" ht="19.95" customHeight="1" x14ac:dyDescent="0.3">
      <c r="B77" s="169">
        <v>66</v>
      </c>
      <c r="C77" s="172" t="s">
        <v>200</v>
      </c>
      <c r="D77" s="153">
        <v>80.77</v>
      </c>
      <c r="E77" s="154">
        <v>1.6716151905266717E-5</v>
      </c>
      <c r="F77" s="155">
        <v>40102.848590000001</v>
      </c>
      <c r="G77" s="155"/>
      <c r="H77" s="155"/>
      <c r="I77" s="155">
        <v>40102.848590000001</v>
      </c>
      <c r="J77" s="156">
        <v>1.0012603072896379E-3</v>
      </c>
      <c r="K77" s="157"/>
      <c r="L77" s="208">
        <v>40183.618589999998</v>
      </c>
      <c r="M77" s="209">
        <v>8.1318814994403392E-4</v>
      </c>
      <c r="O77" s="211"/>
      <c r="S77" s="212"/>
    </row>
    <row r="78" spans="2:19" s="210" customFormat="1" ht="19.95" customHeight="1" x14ac:dyDescent="0.3">
      <c r="B78" s="169">
        <v>67</v>
      </c>
      <c r="C78" s="170" t="s">
        <v>211</v>
      </c>
      <c r="D78" s="153"/>
      <c r="E78" s="154">
        <v>0</v>
      </c>
      <c r="F78" s="155">
        <v>6926.9203700000007</v>
      </c>
      <c r="G78" s="155"/>
      <c r="H78" s="155"/>
      <c r="I78" s="155">
        <v>6926.9203700000007</v>
      </c>
      <c r="J78" s="156">
        <v>1.7294657766447341E-4</v>
      </c>
      <c r="K78" s="157">
        <v>32296.552613598527</v>
      </c>
      <c r="L78" s="208">
        <v>39223.472983598527</v>
      </c>
      <c r="M78" s="209">
        <v>7.9375786823364543E-4</v>
      </c>
      <c r="O78" s="211"/>
      <c r="S78" s="212"/>
    </row>
    <row r="79" spans="2:19" s="210" customFormat="1" ht="19.95" customHeight="1" x14ac:dyDescent="0.3">
      <c r="B79" s="169">
        <v>68</v>
      </c>
      <c r="C79" s="174" t="s">
        <v>201</v>
      </c>
      <c r="D79" s="153"/>
      <c r="E79" s="154">
        <v>0</v>
      </c>
      <c r="F79" s="155">
        <v>38843</v>
      </c>
      <c r="G79" s="155"/>
      <c r="H79" s="155"/>
      <c r="I79" s="155">
        <v>38843</v>
      </c>
      <c r="J79" s="156">
        <v>9.6980527527287558E-4</v>
      </c>
      <c r="K79" s="157"/>
      <c r="L79" s="208">
        <v>38843</v>
      </c>
      <c r="M79" s="209">
        <v>7.8605830974457576E-4</v>
      </c>
      <c r="O79" s="211"/>
      <c r="S79" s="212"/>
    </row>
    <row r="80" spans="2:19" s="210" customFormat="1" ht="19.95" customHeight="1" x14ac:dyDescent="0.3">
      <c r="B80" s="169">
        <v>69</v>
      </c>
      <c r="C80" s="172" t="s">
        <v>203</v>
      </c>
      <c r="D80" s="153"/>
      <c r="E80" s="154">
        <v>0</v>
      </c>
      <c r="F80" s="155">
        <v>26372</v>
      </c>
      <c r="G80" s="155"/>
      <c r="H80" s="155"/>
      <c r="I80" s="155">
        <v>26372</v>
      </c>
      <c r="J80" s="156">
        <v>6.5843793526494546E-4</v>
      </c>
      <c r="K80" s="157"/>
      <c r="L80" s="208">
        <v>26372</v>
      </c>
      <c r="M80" s="209">
        <v>5.336850846892349E-4</v>
      </c>
      <c r="O80" s="211"/>
      <c r="S80" s="212"/>
    </row>
    <row r="81" spans="2:19" s="210" customFormat="1" ht="19.95" customHeight="1" x14ac:dyDescent="0.3">
      <c r="B81" s="169">
        <v>70</v>
      </c>
      <c r="C81" s="174" t="s">
        <v>204</v>
      </c>
      <c r="D81" s="153"/>
      <c r="E81" s="154">
        <v>0</v>
      </c>
      <c r="F81" s="155">
        <v>23863.014421280001</v>
      </c>
      <c r="G81" s="155"/>
      <c r="H81" s="155"/>
      <c r="I81" s="155">
        <v>23863.014421280001</v>
      </c>
      <c r="J81" s="156">
        <v>5.9579531111577505E-4</v>
      </c>
      <c r="K81" s="157"/>
      <c r="L81" s="208">
        <v>23863.014421280001</v>
      </c>
      <c r="M81" s="209">
        <v>4.8291122676934824E-4</v>
      </c>
      <c r="O81" s="211"/>
      <c r="S81" s="212"/>
    </row>
    <row r="82" spans="2:19" s="210" customFormat="1" ht="19.95" customHeight="1" x14ac:dyDescent="0.3">
      <c r="B82" s="169">
        <v>71</v>
      </c>
      <c r="C82" s="173" t="s">
        <v>205</v>
      </c>
      <c r="D82" s="153"/>
      <c r="E82" s="154">
        <v>0</v>
      </c>
      <c r="F82" s="155">
        <v>20204.400000000001</v>
      </c>
      <c r="G82" s="155"/>
      <c r="H82" s="155"/>
      <c r="I82" s="155">
        <v>20204.400000000001</v>
      </c>
      <c r="J82" s="156">
        <v>5.0444954570252789E-4</v>
      </c>
      <c r="K82" s="157"/>
      <c r="L82" s="208">
        <v>20204.400000000001</v>
      </c>
      <c r="M82" s="209">
        <v>4.0887255138386084E-4</v>
      </c>
      <c r="O82" s="211"/>
      <c r="S82" s="212"/>
    </row>
    <row r="83" spans="2:19" s="210" customFormat="1" ht="19.95" customHeight="1" x14ac:dyDescent="0.3">
      <c r="B83" s="169">
        <v>72</v>
      </c>
      <c r="C83" s="172" t="s">
        <v>207</v>
      </c>
      <c r="D83" s="153">
        <v>9539.6672142857133</v>
      </c>
      <c r="E83" s="154">
        <v>1.9743286650946213E-3</v>
      </c>
      <c r="F83" s="155">
        <v>6667.2524330769229</v>
      </c>
      <c r="G83" s="155"/>
      <c r="H83" s="155"/>
      <c r="I83" s="155">
        <v>6667.2524330769229</v>
      </c>
      <c r="J83" s="156">
        <v>1.6646336743232797E-4</v>
      </c>
      <c r="K83" s="157"/>
      <c r="L83" s="208">
        <v>16206.919647362636</v>
      </c>
      <c r="M83" s="209">
        <v>3.2797631141188966E-4</v>
      </c>
      <c r="O83" s="211"/>
      <c r="S83" s="212"/>
    </row>
    <row r="84" spans="2:19" s="210" customFormat="1" ht="19.95" customHeight="1" x14ac:dyDescent="0.3">
      <c r="B84" s="169">
        <v>73</v>
      </c>
      <c r="C84" s="172" t="s">
        <v>208</v>
      </c>
      <c r="D84" s="153"/>
      <c r="E84" s="154">
        <v>0</v>
      </c>
      <c r="F84" s="155">
        <v>15667.86198</v>
      </c>
      <c r="G84" s="155"/>
      <c r="H84" s="155"/>
      <c r="I84" s="155">
        <v>15667.86198</v>
      </c>
      <c r="J84" s="156">
        <v>3.9118438844711588E-4</v>
      </c>
      <c r="K84" s="157"/>
      <c r="L84" s="208">
        <v>15667.86198</v>
      </c>
      <c r="M84" s="209">
        <v>3.1706750522127799E-4</v>
      </c>
      <c r="O84" s="211"/>
      <c r="S84" s="212"/>
    </row>
    <row r="85" spans="2:19" s="210" customFormat="1" ht="19.95" customHeight="1" x14ac:dyDescent="0.3">
      <c r="B85" s="169">
        <v>74</v>
      </c>
      <c r="C85" s="172" t="s">
        <v>209</v>
      </c>
      <c r="D85" s="153"/>
      <c r="E85" s="154">
        <v>0</v>
      </c>
      <c r="F85" s="155">
        <v>14376.200999999999</v>
      </c>
      <c r="G85" s="155"/>
      <c r="H85" s="155"/>
      <c r="I85" s="155">
        <v>14376.200999999999</v>
      </c>
      <c r="J85" s="156">
        <v>3.5893508658402256E-4</v>
      </c>
      <c r="K85" s="157"/>
      <c r="L85" s="208">
        <v>14376.200999999999</v>
      </c>
      <c r="M85" s="209">
        <v>2.9092841074603606E-4</v>
      </c>
      <c r="O85" s="211"/>
      <c r="S85" s="212"/>
    </row>
    <row r="86" spans="2:19" s="210" customFormat="1" ht="19.95" customHeight="1" x14ac:dyDescent="0.3">
      <c r="B86" s="169">
        <v>75</v>
      </c>
      <c r="C86" s="170" t="s">
        <v>210</v>
      </c>
      <c r="D86" s="153"/>
      <c r="E86" s="154">
        <v>0</v>
      </c>
      <c r="F86" s="155">
        <v>9790</v>
      </c>
      <c r="G86" s="155"/>
      <c r="H86" s="155"/>
      <c r="I86" s="155">
        <v>9790</v>
      </c>
      <c r="J86" s="156">
        <v>2.444299782437364E-4</v>
      </c>
      <c r="K86" s="157"/>
      <c r="L86" s="208">
        <v>9790</v>
      </c>
      <c r="M86" s="209">
        <v>1.9811834442240293E-4</v>
      </c>
      <c r="O86" s="211"/>
      <c r="S86" s="212"/>
    </row>
    <row r="87" spans="2:19" s="210" customFormat="1" ht="19.95" customHeight="1" x14ac:dyDescent="0.3">
      <c r="B87" s="169">
        <v>76</v>
      </c>
      <c r="C87" s="172" t="s">
        <v>212</v>
      </c>
      <c r="D87" s="153"/>
      <c r="E87" s="154">
        <v>0</v>
      </c>
      <c r="F87" s="155">
        <v>4915</v>
      </c>
      <c r="G87" s="155"/>
      <c r="H87" s="155"/>
      <c r="I87" s="155">
        <v>4915</v>
      </c>
      <c r="J87" s="156">
        <v>1.2271433534912814E-4</v>
      </c>
      <c r="K87" s="157"/>
      <c r="L87" s="208">
        <v>4915</v>
      </c>
      <c r="M87" s="209">
        <v>9.9463908359153256E-5</v>
      </c>
      <c r="O87" s="211"/>
      <c r="S87" s="212"/>
    </row>
    <row r="88" spans="2:19" ht="19.95" customHeight="1" x14ac:dyDescent="0.2">
      <c r="B88" s="180"/>
      <c r="C88" s="159" t="s">
        <v>47</v>
      </c>
      <c r="D88" s="160">
        <f t="shared" ref="D88:M88" si="0">SUM(D12:D87)</f>
        <v>4831853.6740834471</v>
      </c>
      <c r="E88" s="161">
        <f t="shared" si="0"/>
        <v>1.0000000000000004</v>
      </c>
      <c r="F88" s="181">
        <f t="shared" si="0"/>
        <v>40052370.295748994</v>
      </c>
      <c r="G88" s="162">
        <f t="shared" si="0"/>
        <v>1574195.8626662518</v>
      </c>
      <c r="H88" s="162">
        <f t="shared" si="0"/>
        <v>254.76222999999999</v>
      </c>
      <c r="I88" s="162">
        <f t="shared" si="0"/>
        <v>41626820.920645244</v>
      </c>
      <c r="J88" s="182">
        <f t="shared" si="0"/>
        <v>1.0000000000000007</v>
      </c>
      <c r="K88" s="164">
        <f t="shared" si="0"/>
        <v>2956234.6028113114</v>
      </c>
      <c r="L88" s="183">
        <f t="shared" si="0"/>
        <v>49414909.197540022</v>
      </c>
      <c r="M88" s="166">
        <f t="shared" si="0"/>
        <v>1.0000000000000002</v>
      </c>
    </row>
    <row r="89" spans="2:19" s="41" customFormat="1" x14ac:dyDescent="0.2">
      <c r="B89" s="118"/>
      <c r="C89" s="119"/>
    </row>
    <row r="90" spans="2:19" s="41" customFormat="1" x14ac:dyDescent="0.2">
      <c r="B90" s="118"/>
      <c r="C90" s="119"/>
    </row>
    <row r="91" spans="2:19" s="41" customFormat="1" x14ac:dyDescent="0.2">
      <c r="B91" s="118"/>
      <c r="C91" s="119"/>
    </row>
    <row r="92" spans="2:19" s="41" customFormat="1" ht="13.8" x14ac:dyDescent="0.25">
      <c r="B92" s="20" t="s">
        <v>248</v>
      </c>
      <c r="C92" s="119"/>
    </row>
    <row r="93" spans="2:19" s="41" customFormat="1" ht="13.8" x14ac:dyDescent="0.25">
      <c r="B93" s="319" t="s">
        <v>273</v>
      </c>
      <c r="C93" s="319"/>
      <c r="D93" s="319"/>
      <c r="E93" s="319"/>
      <c r="F93" s="319"/>
      <c r="G93" s="319"/>
      <c r="H93" s="129"/>
      <c r="I93" s="129"/>
      <c r="J93" s="129"/>
      <c r="K93" s="129"/>
      <c r="L93" s="129"/>
      <c r="M93" s="129"/>
    </row>
    <row r="94" spans="2:19" ht="12" thickBot="1" x14ac:dyDescent="0.25"/>
    <row r="95" spans="2:19" ht="19.95" customHeight="1" thickBot="1" x14ac:dyDescent="0.25">
      <c r="B95" s="368" t="s">
        <v>42</v>
      </c>
      <c r="C95" s="368" t="s">
        <v>135</v>
      </c>
      <c r="D95" s="370" t="s">
        <v>146</v>
      </c>
      <c r="E95" s="371"/>
      <c r="F95" s="371"/>
      <c r="G95" s="371"/>
      <c r="H95" s="371"/>
      <c r="I95" s="371"/>
      <c r="J95" s="371"/>
      <c r="K95" s="371"/>
      <c r="L95" s="371"/>
      <c r="M95" s="372"/>
      <c r="N95" s="120"/>
    </row>
    <row r="96" spans="2:19" ht="19.95" customHeight="1" thickBot="1" x14ac:dyDescent="0.25">
      <c r="B96" s="369"/>
      <c r="C96" s="369"/>
      <c r="D96" s="370" t="s">
        <v>44</v>
      </c>
      <c r="E96" s="371"/>
      <c r="F96" s="371"/>
      <c r="G96" s="371"/>
      <c r="H96" s="371"/>
      <c r="I96" s="371"/>
      <c r="J96" s="371"/>
      <c r="K96" s="371"/>
      <c r="L96" s="371"/>
      <c r="M96" s="372"/>
    </row>
    <row r="97" spans="2:19" ht="19.95" customHeight="1" x14ac:dyDescent="0.2">
      <c r="B97" s="369"/>
      <c r="C97" s="369"/>
      <c r="D97" s="373" t="s">
        <v>45</v>
      </c>
      <c r="E97" s="374"/>
      <c r="F97" s="373" t="s">
        <v>46</v>
      </c>
      <c r="G97" s="379"/>
      <c r="H97" s="379"/>
      <c r="I97" s="379"/>
      <c r="J97" s="374"/>
      <c r="K97" s="382" t="s">
        <v>137</v>
      </c>
      <c r="L97" s="380" t="s">
        <v>47</v>
      </c>
      <c r="M97" s="385"/>
    </row>
    <row r="98" spans="2:19" ht="19.95" customHeight="1" x14ac:dyDescent="0.2">
      <c r="B98" s="369"/>
      <c r="C98" s="369"/>
      <c r="D98" s="375"/>
      <c r="E98" s="376"/>
      <c r="F98" s="375"/>
      <c r="G98" s="380"/>
      <c r="H98" s="380"/>
      <c r="I98" s="380"/>
      <c r="J98" s="376"/>
      <c r="K98" s="383"/>
      <c r="L98" s="380"/>
      <c r="M98" s="385"/>
    </row>
    <row r="99" spans="2:19" ht="19.95" customHeight="1" x14ac:dyDescent="0.2">
      <c r="B99" s="369"/>
      <c r="C99" s="369"/>
      <c r="D99" s="375"/>
      <c r="E99" s="376"/>
      <c r="F99" s="375"/>
      <c r="G99" s="380"/>
      <c r="H99" s="380"/>
      <c r="I99" s="380"/>
      <c r="J99" s="376"/>
      <c r="K99" s="383"/>
      <c r="L99" s="380"/>
      <c r="M99" s="385"/>
    </row>
    <row r="100" spans="2:19" ht="19.95" customHeight="1" thickBot="1" x14ac:dyDescent="0.25">
      <c r="B100" s="369"/>
      <c r="C100" s="369"/>
      <c r="D100" s="375"/>
      <c r="E100" s="376"/>
      <c r="F100" s="377"/>
      <c r="G100" s="381"/>
      <c r="H100" s="381"/>
      <c r="I100" s="381"/>
      <c r="J100" s="378"/>
      <c r="K100" s="383"/>
      <c r="L100" s="380"/>
      <c r="M100" s="385"/>
    </row>
    <row r="101" spans="2:19" ht="19.95" customHeight="1" x14ac:dyDescent="0.2">
      <c r="B101" s="369"/>
      <c r="C101" s="369"/>
      <c r="D101" s="377"/>
      <c r="E101" s="378"/>
      <c r="F101" s="42" t="s">
        <v>138</v>
      </c>
      <c r="G101" s="42" t="s">
        <v>139</v>
      </c>
      <c r="H101" s="42" t="s">
        <v>254</v>
      </c>
      <c r="I101" s="42" t="s">
        <v>140</v>
      </c>
      <c r="J101" s="42" t="s">
        <v>141</v>
      </c>
      <c r="K101" s="384"/>
      <c r="L101" s="380"/>
      <c r="M101" s="385"/>
    </row>
    <row r="102" spans="2:19" ht="25.2" customHeight="1" x14ac:dyDescent="0.2">
      <c r="B102" s="369"/>
      <c r="C102" s="369"/>
      <c r="D102" s="167" t="s">
        <v>48</v>
      </c>
      <c r="E102" s="167" t="s">
        <v>141</v>
      </c>
      <c r="F102" s="167" t="s">
        <v>48</v>
      </c>
      <c r="G102" s="167" t="s">
        <v>48</v>
      </c>
      <c r="H102" s="167" t="s">
        <v>48</v>
      </c>
      <c r="I102" s="167" t="s">
        <v>48</v>
      </c>
      <c r="J102" s="167" t="s">
        <v>142</v>
      </c>
      <c r="K102" s="149" t="s">
        <v>48</v>
      </c>
      <c r="L102" s="167" t="s">
        <v>48</v>
      </c>
      <c r="M102" s="167" t="s">
        <v>141</v>
      </c>
    </row>
    <row r="103" spans="2:19" s="210" customFormat="1" ht="19.95" customHeight="1" x14ac:dyDescent="0.3">
      <c r="B103" s="169">
        <v>1</v>
      </c>
      <c r="C103" s="172" t="s">
        <v>95</v>
      </c>
      <c r="D103" s="153">
        <v>847914.28</v>
      </c>
      <c r="E103" s="154">
        <v>0.21131248115965262</v>
      </c>
      <c r="F103" s="155">
        <v>2335061.52</v>
      </c>
      <c r="G103" s="155"/>
      <c r="H103" s="155"/>
      <c r="I103" s="155">
        <v>2335061.52</v>
      </c>
      <c r="J103" s="156">
        <v>6.7023404477100396E-2</v>
      </c>
      <c r="K103" s="157"/>
      <c r="L103" s="208">
        <v>3182975.8</v>
      </c>
      <c r="M103" s="209">
        <v>7.7132393301031832E-2</v>
      </c>
      <c r="O103" s="212"/>
      <c r="S103" s="212"/>
    </row>
    <row r="104" spans="2:19" s="210" customFormat="1" ht="19.95" customHeight="1" x14ac:dyDescent="0.3">
      <c r="B104" s="169">
        <v>2</v>
      </c>
      <c r="C104" s="172" t="s">
        <v>98</v>
      </c>
      <c r="D104" s="153">
        <v>203788.06</v>
      </c>
      <c r="E104" s="154">
        <v>5.078692693949223E-2</v>
      </c>
      <c r="F104" s="155">
        <v>1985989.19</v>
      </c>
      <c r="G104" s="155"/>
      <c r="H104" s="155"/>
      <c r="I104" s="155">
        <v>1985989.19</v>
      </c>
      <c r="J104" s="156">
        <v>5.7003961406772261E-2</v>
      </c>
      <c r="K104" s="157">
        <v>594332.71</v>
      </c>
      <c r="L104" s="208">
        <v>2784109.96</v>
      </c>
      <c r="M104" s="209">
        <v>6.7466760013707924E-2</v>
      </c>
      <c r="O104" s="212"/>
      <c r="S104" s="212"/>
    </row>
    <row r="105" spans="2:19" s="210" customFormat="1" ht="19.95" customHeight="1" x14ac:dyDescent="0.3">
      <c r="B105" s="169">
        <v>3</v>
      </c>
      <c r="C105" s="172" t="s">
        <v>96</v>
      </c>
      <c r="D105" s="153">
        <v>45239.648000000001</v>
      </c>
      <c r="E105" s="154">
        <v>1.1274373472834207E-2</v>
      </c>
      <c r="F105" s="155">
        <v>2442935.7947299997</v>
      </c>
      <c r="G105" s="155">
        <v>56288.144370000002</v>
      </c>
      <c r="H105" s="155">
        <v>632.19889999999998</v>
      </c>
      <c r="I105" s="155">
        <v>2499856.1379999998</v>
      </c>
      <c r="J105" s="156">
        <v>7.175351383107717E-2</v>
      </c>
      <c r="K105" s="157"/>
      <c r="L105" s="208">
        <v>2545095.7859999998</v>
      </c>
      <c r="M105" s="209">
        <v>6.16747790399634E-2</v>
      </c>
      <c r="O105" s="212"/>
      <c r="S105" s="212"/>
    </row>
    <row r="106" spans="2:19" s="210" customFormat="1" ht="19.95" customHeight="1" x14ac:dyDescent="0.3">
      <c r="B106" s="169">
        <v>4</v>
      </c>
      <c r="C106" s="172" t="s">
        <v>97</v>
      </c>
      <c r="D106" s="153">
        <v>18589.009999999998</v>
      </c>
      <c r="E106" s="154">
        <v>4.6326496888359917E-3</v>
      </c>
      <c r="F106" s="155">
        <v>2285828.15</v>
      </c>
      <c r="G106" s="155"/>
      <c r="H106" s="155"/>
      <c r="I106" s="155">
        <v>2285828.15</v>
      </c>
      <c r="J106" s="156">
        <v>6.5610256239669471E-2</v>
      </c>
      <c r="K106" s="157"/>
      <c r="L106" s="208">
        <v>2304417.1599999997</v>
      </c>
      <c r="M106" s="209">
        <v>5.5842463745645436E-2</v>
      </c>
      <c r="O106" s="212"/>
      <c r="S106" s="212"/>
    </row>
    <row r="107" spans="2:19" s="210" customFormat="1" ht="19.95" customHeight="1" x14ac:dyDescent="0.3">
      <c r="B107" s="169">
        <v>5</v>
      </c>
      <c r="C107" s="172" t="s">
        <v>99</v>
      </c>
      <c r="D107" s="153">
        <v>228</v>
      </c>
      <c r="E107" s="154">
        <v>5.6820891970826107E-5</v>
      </c>
      <c r="F107" s="155">
        <v>2103409</v>
      </c>
      <c r="G107" s="155"/>
      <c r="H107" s="155"/>
      <c r="I107" s="155">
        <v>2103409</v>
      </c>
      <c r="J107" s="156">
        <v>6.0374268934795881E-2</v>
      </c>
      <c r="K107" s="157"/>
      <c r="L107" s="208">
        <v>2103637</v>
      </c>
      <c r="M107" s="209">
        <v>5.0976999714104868E-2</v>
      </c>
      <c r="O107" s="212"/>
      <c r="S107" s="212"/>
    </row>
    <row r="108" spans="2:19" s="210" customFormat="1" ht="19.95" customHeight="1" x14ac:dyDescent="0.3">
      <c r="B108" s="169">
        <v>6</v>
      </c>
      <c r="C108" s="172" t="s">
        <v>100</v>
      </c>
      <c r="D108" s="153">
        <v>73349</v>
      </c>
      <c r="E108" s="154">
        <v>1.8279629847228612E-2</v>
      </c>
      <c r="F108" s="155">
        <v>1938079</v>
      </c>
      <c r="G108" s="155">
        <v>6173</v>
      </c>
      <c r="H108" s="155">
        <v>1535</v>
      </c>
      <c r="I108" s="155">
        <v>1945787</v>
      </c>
      <c r="J108" s="156">
        <v>5.58500356458633E-2</v>
      </c>
      <c r="K108" s="157"/>
      <c r="L108" s="208">
        <v>2019136</v>
      </c>
      <c r="M108" s="209">
        <v>4.8929304483016245E-2</v>
      </c>
      <c r="O108" s="212"/>
      <c r="S108" s="212"/>
    </row>
    <row r="109" spans="2:19" s="210" customFormat="1" ht="19.95" customHeight="1" x14ac:dyDescent="0.3">
      <c r="B109" s="169">
        <v>7</v>
      </c>
      <c r="C109" s="172" t="s">
        <v>101</v>
      </c>
      <c r="D109" s="153">
        <v>390663</v>
      </c>
      <c r="E109" s="154">
        <v>9.7358860175433506E-2</v>
      </c>
      <c r="F109" s="155">
        <v>1615626</v>
      </c>
      <c r="G109" s="155"/>
      <c r="H109" s="155"/>
      <c r="I109" s="155">
        <v>1615626</v>
      </c>
      <c r="J109" s="156">
        <v>4.6373405563087604E-2</v>
      </c>
      <c r="K109" s="157"/>
      <c r="L109" s="208">
        <v>2006289</v>
      </c>
      <c r="M109" s="209">
        <v>4.8617985792896654E-2</v>
      </c>
      <c r="O109" s="212"/>
      <c r="S109" s="212"/>
    </row>
    <row r="110" spans="2:19" s="210" customFormat="1" ht="19.95" customHeight="1" x14ac:dyDescent="0.3">
      <c r="B110" s="169">
        <v>8</v>
      </c>
      <c r="C110" s="172" t="s">
        <v>102</v>
      </c>
      <c r="D110" s="153">
        <v>40807</v>
      </c>
      <c r="E110" s="154">
        <v>1.0169693590585531E-2</v>
      </c>
      <c r="F110" s="155">
        <v>1897216</v>
      </c>
      <c r="G110" s="155"/>
      <c r="H110" s="155"/>
      <c r="I110" s="155">
        <v>1897216</v>
      </c>
      <c r="J110" s="156">
        <v>5.4455899452459176E-2</v>
      </c>
      <c r="K110" s="157"/>
      <c r="L110" s="208">
        <v>1938023</v>
      </c>
      <c r="M110" s="209">
        <v>4.6963709954202487E-2</v>
      </c>
      <c r="O110" s="212"/>
      <c r="S110" s="212"/>
    </row>
    <row r="111" spans="2:19" s="210" customFormat="1" ht="19.95" customHeight="1" x14ac:dyDescent="0.3">
      <c r="B111" s="169">
        <v>9</v>
      </c>
      <c r="C111" s="172" t="s">
        <v>76</v>
      </c>
      <c r="D111" s="153">
        <v>84576</v>
      </c>
      <c r="E111" s="154">
        <v>2.1077560347914862E-2</v>
      </c>
      <c r="F111" s="155">
        <v>350175</v>
      </c>
      <c r="G111" s="155">
        <v>1265052</v>
      </c>
      <c r="H111" s="155"/>
      <c r="I111" s="155">
        <v>1615227</v>
      </c>
      <c r="J111" s="156">
        <v>4.6361953043247202E-2</v>
      </c>
      <c r="K111" s="157"/>
      <c r="L111" s="208">
        <v>1699803</v>
      </c>
      <c r="M111" s="209">
        <v>4.1190974034510039E-2</v>
      </c>
      <c r="O111" s="212"/>
      <c r="S111" s="212"/>
    </row>
    <row r="112" spans="2:19" s="210" customFormat="1" ht="19.95" customHeight="1" x14ac:dyDescent="0.3">
      <c r="B112" s="169">
        <v>10</v>
      </c>
      <c r="C112" s="172" t="s">
        <v>122</v>
      </c>
      <c r="D112" s="153">
        <v>0</v>
      </c>
      <c r="E112" s="154">
        <v>0</v>
      </c>
      <c r="F112" s="155">
        <v>224749</v>
      </c>
      <c r="G112" s="155"/>
      <c r="H112" s="155"/>
      <c r="I112" s="155">
        <v>224749</v>
      </c>
      <c r="J112" s="156">
        <v>6.4509834125585841E-3</v>
      </c>
      <c r="K112" s="157">
        <v>1420843</v>
      </c>
      <c r="L112" s="208">
        <v>1645592</v>
      </c>
      <c r="M112" s="209">
        <v>3.9877290099733578E-2</v>
      </c>
      <c r="O112" s="212"/>
      <c r="S112" s="212"/>
    </row>
    <row r="113" spans="2:19" s="210" customFormat="1" ht="19.95" customHeight="1" x14ac:dyDescent="0.3">
      <c r="B113" s="169">
        <v>11</v>
      </c>
      <c r="C113" s="172" t="s">
        <v>103</v>
      </c>
      <c r="D113" s="153">
        <v>126058</v>
      </c>
      <c r="E113" s="154">
        <v>3.1415473684466656E-2</v>
      </c>
      <c r="F113" s="155">
        <v>1420842</v>
      </c>
      <c r="G113" s="155"/>
      <c r="H113" s="155"/>
      <c r="I113" s="155">
        <v>1420842</v>
      </c>
      <c r="J113" s="156">
        <v>4.0782509260849052E-2</v>
      </c>
      <c r="K113" s="157"/>
      <c r="L113" s="208">
        <v>1546900</v>
      </c>
      <c r="M113" s="209">
        <v>3.7485707304895671E-2</v>
      </c>
      <c r="O113" s="212"/>
      <c r="S113" s="212"/>
    </row>
    <row r="114" spans="2:19" s="210" customFormat="1" ht="19.95" customHeight="1" x14ac:dyDescent="0.3">
      <c r="B114" s="169">
        <v>12</v>
      </c>
      <c r="C114" s="172" t="s">
        <v>104</v>
      </c>
      <c r="D114" s="153">
        <v>0</v>
      </c>
      <c r="E114" s="154">
        <v>0</v>
      </c>
      <c r="F114" s="155">
        <v>1335424</v>
      </c>
      <c r="G114" s="155"/>
      <c r="H114" s="155"/>
      <c r="I114" s="155">
        <v>1335424</v>
      </c>
      <c r="J114" s="156">
        <v>3.8330751517170865E-2</v>
      </c>
      <c r="K114" s="157"/>
      <c r="L114" s="208">
        <v>1335424</v>
      </c>
      <c r="M114" s="209">
        <v>3.236105319796561E-2</v>
      </c>
      <c r="O114" s="212"/>
      <c r="S114" s="212"/>
    </row>
    <row r="115" spans="2:19" s="210" customFormat="1" ht="19.95" customHeight="1" x14ac:dyDescent="0.3">
      <c r="B115" s="169">
        <v>13</v>
      </c>
      <c r="C115" s="172" t="s">
        <v>105</v>
      </c>
      <c r="D115" s="153">
        <v>1729</v>
      </c>
      <c r="E115" s="154">
        <v>4.3089176411209795E-4</v>
      </c>
      <c r="F115" s="155">
        <v>1256725</v>
      </c>
      <c r="G115" s="155"/>
      <c r="H115" s="155"/>
      <c r="I115" s="155">
        <v>1256725</v>
      </c>
      <c r="J115" s="156">
        <v>3.607184961511592E-2</v>
      </c>
      <c r="K115" s="157"/>
      <c r="L115" s="208">
        <v>1258454</v>
      </c>
      <c r="M115" s="209">
        <v>3.0495855130050539E-2</v>
      </c>
      <c r="O115" s="212"/>
      <c r="S115" s="212"/>
    </row>
    <row r="116" spans="2:19" s="210" customFormat="1" ht="19.95" customHeight="1" x14ac:dyDescent="0.3">
      <c r="B116" s="169">
        <v>14</v>
      </c>
      <c r="C116" s="172" t="s">
        <v>106</v>
      </c>
      <c r="D116" s="153">
        <v>111128.56</v>
      </c>
      <c r="E116" s="154">
        <v>2.769484167821696E-2</v>
      </c>
      <c r="F116" s="155">
        <v>1077485</v>
      </c>
      <c r="G116" s="155"/>
      <c r="H116" s="155"/>
      <c r="I116" s="155">
        <v>1077485</v>
      </c>
      <c r="J116" s="156">
        <v>3.092711363467996E-2</v>
      </c>
      <c r="K116" s="157"/>
      <c r="L116" s="208">
        <v>1188613.56</v>
      </c>
      <c r="M116" s="209">
        <v>2.8803426212935582E-2</v>
      </c>
      <c r="O116" s="212"/>
      <c r="S116" s="212"/>
    </row>
    <row r="117" spans="2:19" s="210" customFormat="1" ht="19.95" customHeight="1" x14ac:dyDescent="0.3">
      <c r="B117" s="169">
        <v>15</v>
      </c>
      <c r="C117" s="172" t="s">
        <v>107</v>
      </c>
      <c r="D117" s="153">
        <v>48631</v>
      </c>
      <c r="E117" s="154">
        <v>1.2119547357163352E-2</v>
      </c>
      <c r="F117" s="155">
        <v>1116714</v>
      </c>
      <c r="G117" s="155"/>
      <c r="H117" s="155"/>
      <c r="I117" s="155">
        <v>1116714</v>
      </c>
      <c r="J117" s="156">
        <v>3.2053105867309521E-2</v>
      </c>
      <c r="K117" s="157"/>
      <c r="L117" s="208">
        <v>1165345</v>
      </c>
      <c r="M117" s="209">
        <v>2.8239564017857422E-2</v>
      </c>
      <c r="O117" s="212"/>
      <c r="S117" s="212"/>
    </row>
    <row r="118" spans="2:19" s="210" customFormat="1" ht="19.95" customHeight="1" x14ac:dyDescent="0.3">
      <c r="B118" s="169">
        <v>16</v>
      </c>
      <c r="C118" s="172" t="s">
        <v>108</v>
      </c>
      <c r="D118" s="153">
        <v>30086.167000000001</v>
      </c>
      <c r="E118" s="154">
        <v>7.4979072145755846E-3</v>
      </c>
      <c r="F118" s="155">
        <v>1042957.653</v>
      </c>
      <c r="G118" s="155"/>
      <c r="H118" s="155"/>
      <c r="I118" s="155">
        <v>1042957.653</v>
      </c>
      <c r="J118" s="156">
        <v>2.9936073217251388E-2</v>
      </c>
      <c r="K118" s="157"/>
      <c r="L118" s="208">
        <v>1073043.82</v>
      </c>
      <c r="M118" s="209">
        <v>2.6002848640408013E-2</v>
      </c>
      <c r="O118" s="212"/>
      <c r="S118" s="212"/>
    </row>
    <row r="119" spans="2:19" s="210" customFormat="1" ht="19.95" customHeight="1" x14ac:dyDescent="0.3">
      <c r="B119" s="169">
        <v>17</v>
      </c>
      <c r="C119" s="172" t="s">
        <v>109</v>
      </c>
      <c r="D119" s="153">
        <v>290957</v>
      </c>
      <c r="E119" s="154">
        <v>7.2510685373489703E-2</v>
      </c>
      <c r="F119" s="155">
        <v>624613</v>
      </c>
      <c r="G119" s="155"/>
      <c r="H119" s="155"/>
      <c r="I119" s="155">
        <v>624613</v>
      </c>
      <c r="J119" s="156">
        <v>1.7928302694421132E-2</v>
      </c>
      <c r="K119" s="157"/>
      <c r="L119" s="208">
        <v>915570</v>
      </c>
      <c r="M119" s="209">
        <v>2.2186818176445362E-2</v>
      </c>
      <c r="O119" s="212"/>
      <c r="S119" s="212"/>
    </row>
    <row r="120" spans="2:19" s="210" customFormat="1" ht="19.95" customHeight="1" x14ac:dyDescent="0.3">
      <c r="B120" s="169">
        <v>18</v>
      </c>
      <c r="C120" s="172" t="s">
        <v>110</v>
      </c>
      <c r="D120" s="153">
        <v>0</v>
      </c>
      <c r="E120" s="154">
        <v>0</v>
      </c>
      <c r="F120" s="155">
        <v>848016.0061</v>
      </c>
      <c r="G120" s="155"/>
      <c r="H120" s="155"/>
      <c r="I120" s="155">
        <v>848016.0061</v>
      </c>
      <c r="J120" s="156">
        <v>2.4340651967017783E-2</v>
      </c>
      <c r="K120" s="157"/>
      <c r="L120" s="208">
        <v>848016.0061</v>
      </c>
      <c r="M120" s="209">
        <v>2.0549796234101247E-2</v>
      </c>
      <c r="O120" s="212"/>
      <c r="S120" s="212"/>
    </row>
    <row r="121" spans="2:19" s="210" customFormat="1" ht="19.95" customHeight="1" x14ac:dyDescent="0.3">
      <c r="B121" s="169">
        <v>19</v>
      </c>
      <c r="C121" s="172" t="s">
        <v>111</v>
      </c>
      <c r="D121" s="153">
        <v>91247</v>
      </c>
      <c r="E121" s="154">
        <v>2.2740069866938464E-2</v>
      </c>
      <c r="F121" s="155">
        <v>749550</v>
      </c>
      <c r="G121" s="155"/>
      <c r="H121" s="155"/>
      <c r="I121" s="155">
        <v>749550</v>
      </c>
      <c r="J121" s="156">
        <v>2.1514376557329674E-2</v>
      </c>
      <c r="K121" s="157"/>
      <c r="L121" s="208">
        <v>840797</v>
      </c>
      <c r="M121" s="209">
        <v>2.0374859554485984E-2</v>
      </c>
      <c r="O121" s="212"/>
      <c r="S121" s="212"/>
    </row>
    <row r="122" spans="2:19" s="210" customFormat="1" ht="19.95" customHeight="1" x14ac:dyDescent="0.3">
      <c r="B122" s="169">
        <v>20</v>
      </c>
      <c r="C122" s="172" t="s">
        <v>112</v>
      </c>
      <c r="D122" s="153">
        <v>24333</v>
      </c>
      <c r="E122" s="154">
        <v>6.0641349312548758E-3</v>
      </c>
      <c r="F122" s="155">
        <v>757069</v>
      </c>
      <c r="G122" s="155">
        <v>34907</v>
      </c>
      <c r="H122" s="155"/>
      <c r="I122" s="155">
        <v>791976</v>
      </c>
      <c r="J122" s="156">
        <v>2.2732132463968682E-2</v>
      </c>
      <c r="K122" s="157"/>
      <c r="L122" s="208">
        <v>816309</v>
      </c>
      <c r="M122" s="209">
        <v>1.9781446922459162E-2</v>
      </c>
      <c r="O122" s="212"/>
      <c r="S122" s="212"/>
    </row>
    <row r="123" spans="2:19" s="210" customFormat="1" ht="19.95" customHeight="1" x14ac:dyDescent="0.3">
      <c r="B123" s="169">
        <v>21</v>
      </c>
      <c r="C123" s="172" t="s">
        <v>113</v>
      </c>
      <c r="D123" s="153">
        <v>66349</v>
      </c>
      <c r="E123" s="154">
        <v>1.6535128777948865E-2</v>
      </c>
      <c r="F123" s="155">
        <v>644244</v>
      </c>
      <c r="G123" s="155"/>
      <c r="H123" s="155"/>
      <c r="I123" s="155">
        <v>644244</v>
      </c>
      <c r="J123" s="156">
        <v>1.849177241118044E-2</v>
      </c>
      <c r="K123" s="157"/>
      <c r="L123" s="208">
        <v>710593</v>
      </c>
      <c r="M123" s="209">
        <v>1.7219652990437474E-2</v>
      </c>
      <c r="O123" s="212"/>
      <c r="S123" s="212"/>
    </row>
    <row r="124" spans="2:19" s="210" customFormat="1" ht="19.95" customHeight="1" x14ac:dyDescent="0.3">
      <c r="B124" s="169">
        <v>22</v>
      </c>
      <c r="C124" s="172" t="s">
        <v>114</v>
      </c>
      <c r="D124" s="153">
        <v>98491</v>
      </c>
      <c r="E124" s="154">
        <v>2.4545379259204535E-2</v>
      </c>
      <c r="F124" s="155">
        <v>610688</v>
      </c>
      <c r="G124" s="155"/>
      <c r="H124" s="155">
        <v>859</v>
      </c>
      <c r="I124" s="155">
        <v>611547</v>
      </c>
      <c r="J124" s="156">
        <v>1.7553268548469468E-2</v>
      </c>
      <c r="K124" s="157"/>
      <c r="L124" s="208">
        <v>710038</v>
      </c>
      <c r="M124" s="209">
        <v>1.7206203790389497E-2</v>
      </c>
      <c r="O124" s="212"/>
      <c r="S124" s="212"/>
    </row>
    <row r="125" spans="2:19" s="210" customFormat="1" ht="19.95" customHeight="1" x14ac:dyDescent="0.3">
      <c r="B125" s="169">
        <v>23</v>
      </c>
      <c r="C125" s="172" t="s">
        <v>115</v>
      </c>
      <c r="D125" s="153">
        <v>115491.484</v>
      </c>
      <c r="E125" s="154">
        <v>2.8782145332957858E-2</v>
      </c>
      <c r="F125" s="155">
        <v>482402.68</v>
      </c>
      <c r="G125" s="155"/>
      <c r="H125" s="155"/>
      <c r="I125" s="155">
        <v>482402.68</v>
      </c>
      <c r="J125" s="156">
        <v>1.3846431738756599E-2</v>
      </c>
      <c r="K125" s="157"/>
      <c r="L125" s="208">
        <v>597894.16399999999</v>
      </c>
      <c r="M125" s="209">
        <v>1.4488645439918088E-2</v>
      </c>
      <c r="O125" s="212"/>
      <c r="S125" s="212"/>
    </row>
    <row r="126" spans="2:19" s="210" customFormat="1" ht="19.95" customHeight="1" x14ac:dyDescent="0.3">
      <c r="B126" s="169">
        <v>24</v>
      </c>
      <c r="C126" s="172" t="s">
        <v>116</v>
      </c>
      <c r="D126" s="153">
        <v>342354.45</v>
      </c>
      <c r="E126" s="154">
        <v>8.5319672013954337E-2</v>
      </c>
      <c r="F126" s="155">
        <v>187982</v>
      </c>
      <c r="G126" s="155"/>
      <c r="H126" s="155"/>
      <c r="I126" s="155">
        <v>187982</v>
      </c>
      <c r="J126" s="156">
        <v>5.3956581068640474E-3</v>
      </c>
      <c r="K126" s="157"/>
      <c r="L126" s="208">
        <v>530336.44999999995</v>
      </c>
      <c r="M126" s="209">
        <v>1.2851533349161184E-2</v>
      </c>
      <c r="O126" s="212"/>
      <c r="S126" s="212"/>
    </row>
    <row r="127" spans="2:19" s="210" customFormat="1" ht="19.95" customHeight="1" x14ac:dyDescent="0.3">
      <c r="B127" s="169">
        <v>25</v>
      </c>
      <c r="C127" s="172" t="s">
        <v>117</v>
      </c>
      <c r="D127" s="153">
        <v>108133.21</v>
      </c>
      <c r="E127" s="154">
        <v>2.6948357209950233E-2</v>
      </c>
      <c r="F127" s="155">
        <v>387143.32</v>
      </c>
      <c r="G127" s="155"/>
      <c r="H127" s="155"/>
      <c r="I127" s="155">
        <v>387143.32</v>
      </c>
      <c r="J127" s="156">
        <v>1.1112196875638424E-2</v>
      </c>
      <c r="K127" s="157"/>
      <c r="L127" s="208">
        <v>495276.53</v>
      </c>
      <c r="M127" s="209">
        <v>1.2001933569438478E-2</v>
      </c>
      <c r="O127" s="212"/>
      <c r="S127" s="212"/>
    </row>
    <row r="128" spans="2:19" s="210" customFormat="1" ht="19.95" customHeight="1" x14ac:dyDescent="0.3">
      <c r="B128" s="169">
        <v>26</v>
      </c>
      <c r="C128" s="172" t="s">
        <v>118</v>
      </c>
      <c r="D128" s="153">
        <v>18806.330000000002</v>
      </c>
      <c r="E128" s="154">
        <v>4.6868089706039746E-3</v>
      </c>
      <c r="F128" s="155">
        <v>466789</v>
      </c>
      <c r="G128" s="155"/>
      <c r="H128" s="155"/>
      <c r="I128" s="155">
        <v>466789</v>
      </c>
      <c r="J128" s="156">
        <v>1.3398271387925237E-2</v>
      </c>
      <c r="K128" s="157"/>
      <c r="L128" s="208">
        <v>485595.33</v>
      </c>
      <c r="M128" s="209">
        <v>1.1767331055015984E-2</v>
      </c>
      <c r="O128" s="212"/>
      <c r="S128" s="212"/>
    </row>
    <row r="129" spans="2:19" s="210" customFormat="1" ht="19.95" customHeight="1" x14ac:dyDescent="0.3">
      <c r="B129" s="169">
        <v>27</v>
      </c>
      <c r="C129" s="172" t="s">
        <v>120</v>
      </c>
      <c r="D129" s="153">
        <v>254753.05</v>
      </c>
      <c r="E129" s="154">
        <v>6.3488138303896754E-2</v>
      </c>
      <c r="F129" s="155">
        <v>30740</v>
      </c>
      <c r="G129" s="155">
        <v>155730</v>
      </c>
      <c r="H129" s="155"/>
      <c r="I129" s="155">
        <v>186470</v>
      </c>
      <c r="J129" s="156">
        <v>5.3522590843109391E-3</v>
      </c>
      <c r="K129" s="157"/>
      <c r="L129" s="208">
        <v>441223.05</v>
      </c>
      <c r="M129" s="209">
        <v>1.0692066784196359E-2</v>
      </c>
      <c r="O129" s="212"/>
      <c r="S129" s="212"/>
    </row>
    <row r="130" spans="2:19" s="210" customFormat="1" ht="19.95" customHeight="1" x14ac:dyDescent="0.3">
      <c r="B130" s="169">
        <v>28</v>
      </c>
      <c r="C130" s="172" t="s">
        <v>119</v>
      </c>
      <c r="D130" s="153">
        <v>0</v>
      </c>
      <c r="E130" s="154">
        <v>0</v>
      </c>
      <c r="F130" s="155">
        <v>340527</v>
      </c>
      <c r="G130" s="155"/>
      <c r="H130" s="155"/>
      <c r="I130" s="155">
        <v>340527</v>
      </c>
      <c r="J130" s="156">
        <v>9.774165974168237E-3</v>
      </c>
      <c r="K130" s="157"/>
      <c r="L130" s="208">
        <v>340527</v>
      </c>
      <c r="M130" s="209">
        <v>8.2519202607888083E-3</v>
      </c>
      <c r="O130" s="212"/>
      <c r="S130" s="212"/>
    </row>
    <row r="131" spans="2:19" s="210" customFormat="1" ht="19.95" customHeight="1" x14ac:dyDescent="0.3">
      <c r="B131" s="169">
        <v>29</v>
      </c>
      <c r="C131" s="172" t="s">
        <v>125</v>
      </c>
      <c r="D131" s="153">
        <v>103294</v>
      </c>
      <c r="E131" s="154">
        <v>2.5742356207168911E-2</v>
      </c>
      <c r="F131" s="155">
        <v>48191</v>
      </c>
      <c r="G131" s="155">
        <v>141560</v>
      </c>
      <c r="H131" s="155"/>
      <c r="I131" s="155">
        <v>189751</v>
      </c>
      <c r="J131" s="156">
        <v>5.4464338151288946E-3</v>
      </c>
      <c r="K131" s="157"/>
      <c r="L131" s="208">
        <v>293045</v>
      </c>
      <c r="M131" s="209">
        <v>7.1012987892967562E-3</v>
      </c>
      <c r="O131" s="212"/>
      <c r="S131" s="212"/>
    </row>
    <row r="132" spans="2:19" s="210" customFormat="1" ht="19.95" customHeight="1" x14ac:dyDescent="0.3">
      <c r="B132" s="169">
        <v>30</v>
      </c>
      <c r="C132" s="172" t="s">
        <v>121</v>
      </c>
      <c r="D132" s="153">
        <v>55218</v>
      </c>
      <c r="E132" s="154">
        <v>1.3761122863355596E-2</v>
      </c>
      <c r="F132" s="155">
        <v>171331</v>
      </c>
      <c r="G132" s="155"/>
      <c r="H132" s="155"/>
      <c r="I132" s="155">
        <v>171331</v>
      </c>
      <c r="J132" s="156">
        <v>4.9177235006922157E-3</v>
      </c>
      <c r="K132" s="157">
        <v>35369</v>
      </c>
      <c r="L132" s="208">
        <v>261918</v>
      </c>
      <c r="M132" s="209">
        <v>6.3470046453446664E-3</v>
      </c>
      <c r="O132" s="212"/>
      <c r="S132" s="212"/>
    </row>
    <row r="133" spans="2:19" s="210" customFormat="1" ht="19.95" customHeight="1" x14ac:dyDescent="0.3">
      <c r="B133" s="169">
        <v>31</v>
      </c>
      <c r="C133" s="172" t="s">
        <v>147</v>
      </c>
      <c r="D133" s="153">
        <v>2500.0700000000002</v>
      </c>
      <c r="E133" s="154">
        <v>6.2305354118203174E-4</v>
      </c>
      <c r="F133" s="155">
        <v>38676.019999999997</v>
      </c>
      <c r="G133" s="155"/>
      <c r="H133" s="155"/>
      <c r="I133" s="155">
        <v>38676.019999999997</v>
      </c>
      <c r="J133" s="156">
        <v>1.1101200160347055E-3</v>
      </c>
      <c r="K133" s="157">
        <v>182842.73</v>
      </c>
      <c r="L133" s="208">
        <v>224018.82</v>
      </c>
      <c r="M133" s="209">
        <v>5.4286016661116484E-3</v>
      </c>
      <c r="O133" s="212"/>
      <c r="S133" s="212"/>
    </row>
    <row r="134" spans="2:19" s="210" customFormat="1" ht="19.95" customHeight="1" x14ac:dyDescent="0.3">
      <c r="B134" s="169">
        <v>32</v>
      </c>
      <c r="C134" s="172" t="s">
        <v>123</v>
      </c>
      <c r="D134" s="153">
        <v>169344</v>
      </c>
      <c r="E134" s="154">
        <v>4.220296986801568E-2</v>
      </c>
      <c r="F134" s="155">
        <v>9029</v>
      </c>
      <c r="G134" s="155"/>
      <c r="H134" s="155"/>
      <c r="I134" s="155">
        <v>9029</v>
      </c>
      <c r="J134" s="156">
        <v>2.591599038571538E-4</v>
      </c>
      <c r="K134" s="157"/>
      <c r="L134" s="208">
        <v>178373</v>
      </c>
      <c r="M134" s="209">
        <v>4.3224759642485977E-3</v>
      </c>
      <c r="O134" s="212"/>
      <c r="S134" s="212"/>
    </row>
    <row r="135" spans="2:19" s="210" customFormat="1" ht="19.95" customHeight="1" x14ac:dyDescent="0.3">
      <c r="B135" s="169">
        <v>33</v>
      </c>
      <c r="C135" s="172" t="s">
        <v>124</v>
      </c>
      <c r="D135" s="153">
        <v>0</v>
      </c>
      <c r="E135" s="154">
        <v>0</v>
      </c>
      <c r="F135" s="155">
        <v>163891</v>
      </c>
      <c r="G135" s="155"/>
      <c r="H135" s="155"/>
      <c r="I135" s="155">
        <v>163891</v>
      </c>
      <c r="J135" s="156">
        <v>4.7041727547959674E-3</v>
      </c>
      <c r="K135" s="157"/>
      <c r="L135" s="208">
        <v>163891</v>
      </c>
      <c r="M135" s="209">
        <v>3.9715366577714505E-3</v>
      </c>
      <c r="O135" s="212"/>
      <c r="S135" s="212"/>
    </row>
    <row r="136" spans="2:19" s="210" customFormat="1" ht="19.95" customHeight="1" x14ac:dyDescent="0.3">
      <c r="B136" s="169">
        <v>34</v>
      </c>
      <c r="C136" s="172" t="s">
        <v>148</v>
      </c>
      <c r="D136" s="153">
        <v>7201.91</v>
      </c>
      <c r="E136" s="154">
        <v>1.7948199565509307E-3</v>
      </c>
      <c r="F136" s="155">
        <v>4099.08</v>
      </c>
      <c r="G136" s="155"/>
      <c r="H136" s="155"/>
      <c r="I136" s="155">
        <v>4099.08</v>
      </c>
      <c r="J136" s="156">
        <v>1.1765612788822483E-4</v>
      </c>
      <c r="K136" s="157">
        <v>126714.33</v>
      </c>
      <c r="L136" s="208">
        <v>138015.32</v>
      </c>
      <c r="M136" s="209">
        <v>3.3444966637219691E-3</v>
      </c>
      <c r="O136" s="212"/>
      <c r="S136" s="212"/>
    </row>
    <row r="137" spans="2:19" s="210" customFormat="1" ht="19.95" customHeight="1" x14ac:dyDescent="0.3">
      <c r="B137" s="169">
        <v>35</v>
      </c>
      <c r="C137" s="172" t="s">
        <v>126</v>
      </c>
      <c r="D137" s="153">
        <v>58155</v>
      </c>
      <c r="E137" s="154">
        <v>1.4493065669137684E-2</v>
      </c>
      <c r="F137" s="155">
        <v>74242</v>
      </c>
      <c r="G137" s="155"/>
      <c r="H137" s="155"/>
      <c r="I137" s="155">
        <v>74242</v>
      </c>
      <c r="J137" s="156">
        <v>2.1309723759179102E-3</v>
      </c>
      <c r="K137" s="157"/>
      <c r="L137" s="208">
        <v>132397</v>
      </c>
      <c r="M137" s="209">
        <v>3.2083490788326796E-3</v>
      </c>
      <c r="O137" s="212"/>
      <c r="S137" s="212"/>
    </row>
    <row r="138" spans="2:19" s="210" customFormat="1" ht="19.95" customHeight="1" x14ac:dyDescent="0.3">
      <c r="B138" s="169">
        <v>36</v>
      </c>
      <c r="C138" s="172" t="s">
        <v>127</v>
      </c>
      <c r="D138" s="153">
        <v>15660.51</v>
      </c>
      <c r="E138" s="154">
        <v>3.9028252057808858E-3</v>
      </c>
      <c r="F138" s="155">
        <v>114505</v>
      </c>
      <c r="G138" s="155"/>
      <c r="H138" s="155"/>
      <c r="I138" s="155">
        <v>114505</v>
      </c>
      <c r="J138" s="156">
        <v>3.2866435697378885E-3</v>
      </c>
      <c r="K138" s="157"/>
      <c r="L138" s="208">
        <v>130165.51</v>
      </c>
      <c r="M138" s="209">
        <v>3.1542738438505853E-3</v>
      </c>
      <c r="O138" s="212"/>
      <c r="S138" s="212"/>
    </row>
    <row r="139" spans="2:19" s="210" customFormat="1" ht="19.95" customHeight="1" x14ac:dyDescent="0.3">
      <c r="B139" s="169">
        <v>37</v>
      </c>
      <c r="C139" s="172" t="s">
        <v>128</v>
      </c>
      <c r="D139" s="153">
        <v>8293</v>
      </c>
      <c r="E139" s="154">
        <v>2.0667353382195653E-3</v>
      </c>
      <c r="F139" s="155">
        <v>116657</v>
      </c>
      <c r="G139" s="155"/>
      <c r="H139" s="155"/>
      <c r="I139" s="155">
        <v>116657</v>
      </c>
      <c r="J139" s="156">
        <v>3.3484125489272334E-3</v>
      </c>
      <c r="K139" s="157"/>
      <c r="L139" s="208">
        <v>124950</v>
      </c>
      <c r="M139" s="209">
        <v>3.0278874702609829E-3</v>
      </c>
      <c r="O139" s="212"/>
      <c r="S139" s="212"/>
    </row>
    <row r="140" spans="2:19" s="210" customFormat="1" ht="19.95" customHeight="1" x14ac:dyDescent="0.3">
      <c r="B140" s="169">
        <v>38</v>
      </c>
      <c r="C140" s="172" t="s">
        <v>129</v>
      </c>
      <c r="D140" s="153">
        <v>0</v>
      </c>
      <c r="E140" s="154">
        <v>0</v>
      </c>
      <c r="F140" s="155">
        <v>120888</v>
      </c>
      <c r="G140" s="155"/>
      <c r="H140" s="155"/>
      <c r="I140" s="155">
        <v>120888</v>
      </c>
      <c r="J140" s="156">
        <v>3.4698551841271024E-3</v>
      </c>
      <c r="K140" s="157"/>
      <c r="L140" s="208">
        <v>120888</v>
      </c>
      <c r="M140" s="209">
        <v>2.9294538655855115E-3</v>
      </c>
      <c r="O140" s="212"/>
      <c r="S140" s="212"/>
    </row>
    <row r="141" spans="2:19" s="210" customFormat="1" ht="19.95" customHeight="1" x14ac:dyDescent="0.3">
      <c r="B141" s="169">
        <v>39</v>
      </c>
      <c r="C141" s="172" t="s">
        <v>130</v>
      </c>
      <c r="D141" s="153">
        <v>0</v>
      </c>
      <c r="E141" s="154">
        <v>0</v>
      </c>
      <c r="F141" s="155">
        <v>109255</v>
      </c>
      <c r="G141" s="155"/>
      <c r="H141" s="155"/>
      <c r="I141" s="155">
        <v>109255</v>
      </c>
      <c r="J141" s="156">
        <v>3.1359525192062618E-3</v>
      </c>
      <c r="K141" s="157"/>
      <c r="L141" s="208">
        <v>109255</v>
      </c>
      <c r="M141" s="209">
        <v>2.6475537860213179E-3</v>
      </c>
      <c r="O141" s="212"/>
      <c r="S141" s="212"/>
    </row>
    <row r="142" spans="2:19" s="210" customFormat="1" ht="19.95" customHeight="1" x14ac:dyDescent="0.3">
      <c r="B142" s="169">
        <v>40</v>
      </c>
      <c r="C142" s="172" t="s">
        <v>131</v>
      </c>
      <c r="D142" s="153">
        <v>27772</v>
      </c>
      <c r="E142" s="154">
        <v>6.9211833851481695E-3</v>
      </c>
      <c r="F142" s="155">
        <v>81402</v>
      </c>
      <c r="G142" s="155"/>
      <c r="H142" s="155"/>
      <c r="I142" s="155">
        <v>81402</v>
      </c>
      <c r="J142" s="156">
        <v>2.3364862657858049E-3</v>
      </c>
      <c r="K142" s="157"/>
      <c r="L142" s="208">
        <v>109174</v>
      </c>
      <c r="M142" s="209">
        <v>2.6455909297980994E-3</v>
      </c>
      <c r="O142" s="212"/>
      <c r="S142" s="212"/>
    </row>
    <row r="143" spans="2:19" s="210" customFormat="1" ht="19.95" customHeight="1" x14ac:dyDescent="0.3">
      <c r="B143" s="169">
        <v>41</v>
      </c>
      <c r="C143" s="174" t="s">
        <v>85</v>
      </c>
      <c r="D143" s="153">
        <v>4273.0609999999997</v>
      </c>
      <c r="E143" s="154">
        <v>1.0649084976567988E-3</v>
      </c>
      <c r="F143" s="155">
        <v>92375.444000000003</v>
      </c>
      <c r="G143" s="155"/>
      <c r="H143" s="155"/>
      <c r="I143" s="155">
        <v>92375.444000000003</v>
      </c>
      <c r="J143" s="156">
        <v>2.6514576570829435E-3</v>
      </c>
      <c r="K143" s="157"/>
      <c r="L143" s="208">
        <v>96648.505000000005</v>
      </c>
      <c r="M143" s="209">
        <v>2.342063203753149E-3</v>
      </c>
      <c r="O143" s="212"/>
      <c r="S143" s="212"/>
    </row>
    <row r="144" spans="2:19" s="210" customFormat="1" ht="19.95" customHeight="1" x14ac:dyDescent="0.3">
      <c r="B144" s="169">
        <v>42</v>
      </c>
      <c r="C144" s="172" t="s">
        <v>219</v>
      </c>
      <c r="D144" s="153">
        <v>31680.601699999999</v>
      </c>
      <c r="E144" s="154">
        <v>7.8952633630108328E-3</v>
      </c>
      <c r="F144" s="155">
        <v>42828.942999999999</v>
      </c>
      <c r="G144" s="155">
        <v>22134.993149999998</v>
      </c>
      <c r="H144" s="155"/>
      <c r="I144" s="155">
        <v>64963.936149999994</v>
      </c>
      <c r="J144" s="156">
        <v>1.8646635781167655E-3</v>
      </c>
      <c r="K144" s="157"/>
      <c r="L144" s="208">
        <v>96644.537849999993</v>
      </c>
      <c r="M144" s="209">
        <v>2.3419670686288777E-3</v>
      </c>
      <c r="O144" s="212"/>
      <c r="S144" s="212"/>
    </row>
    <row r="145" spans="2:19" s="210" customFormat="1" ht="19.95" customHeight="1" x14ac:dyDescent="0.3">
      <c r="B145" s="169">
        <v>43</v>
      </c>
      <c r="C145" s="174" t="s">
        <v>132</v>
      </c>
      <c r="D145" s="153">
        <v>2338</v>
      </c>
      <c r="E145" s="154">
        <v>5.8266335713943605E-4</v>
      </c>
      <c r="F145" s="155">
        <v>92012</v>
      </c>
      <c r="G145" s="155"/>
      <c r="H145" s="155"/>
      <c r="I145" s="155">
        <v>92012</v>
      </c>
      <c r="J145" s="156">
        <v>2.6410257031459117E-3</v>
      </c>
      <c r="K145" s="157"/>
      <c r="L145" s="208">
        <v>94350</v>
      </c>
      <c r="M145" s="209">
        <v>2.2863640081562521E-3</v>
      </c>
      <c r="O145" s="212"/>
      <c r="S145" s="212"/>
    </row>
    <row r="146" spans="2:19" s="210" customFormat="1" ht="19.95" customHeight="1" x14ac:dyDescent="0.3">
      <c r="B146" s="169">
        <v>44</v>
      </c>
      <c r="C146" s="172" t="s">
        <v>216</v>
      </c>
      <c r="D146" s="153">
        <v>695.90200000000004</v>
      </c>
      <c r="E146" s="154">
        <v>1.7342882615913085E-4</v>
      </c>
      <c r="F146" s="155">
        <v>91606.392179999995</v>
      </c>
      <c r="G146" s="155">
        <v>228.66507999999999</v>
      </c>
      <c r="H146" s="155"/>
      <c r="I146" s="155">
        <v>91835.057260000001</v>
      </c>
      <c r="J146" s="156">
        <v>2.6359469055507604E-3</v>
      </c>
      <c r="K146" s="157"/>
      <c r="L146" s="208">
        <v>92530.959260000003</v>
      </c>
      <c r="M146" s="209">
        <v>2.2422835706649336E-3</v>
      </c>
      <c r="O146" s="212"/>
      <c r="S146" s="212"/>
    </row>
    <row r="147" spans="2:19" s="210" customFormat="1" ht="19.95" customHeight="1" x14ac:dyDescent="0.3">
      <c r="B147" s="169">
        <v>45</v>
      </c>
      <c r="C147" s="173" t="s">
        <v>180</v>
      </c>
      <c r="D147" s="153">
        <v>3368.58</v>
      </c>
      <c r="E147" s="154">
        <v>8.394987731363395E-4</v>
      </c>
      <c r="F147" s="155">
        <v>81871.61</v>
      </c>
      <c r="G147" s="155"/>
      <c r="H147" s="155"/>
      <c r="I147" s="155">
        <v>81871.61</v>
      </c>
      <c r="J147" s="156">
        <v>2.3499655084982161E-3</v>
      </c>
      <c r="K147" s="157"/>
      <c r="L147" s="208">
        <v>85240.19</v>
      </c>
      <c r="M147" s="209">
        <v>2.0656078692570272E-3</v>
      </c>
      <c r="O147" s="212"/>
      <c r="S147" s="212"/>
    </row>
    <row r="148" spans="2:19" s="210" customFormat="1" ht="19.95" customHeight="1" x14ac:dyDescent="0.3">
      <c r="B148" s="169">
        <v>46</v>
      </c>
      <c r="C148" s="172" t="s">
        <v>217</v>
      </c>
      <c r="D148" s="153">
        <v>0</v>
      </c>
      <c r="E148" s="154">
        <v>0</v>
      </c>
      <c r="F148" s="155">
        <v>81245</v>
      </c>
      <c r="G148" s="155"/>
      <c r="H148" s="155"/>
      <c r="I148" s="155">
        <v>81245</v>
      </c>
      <c r="J148" s="156">
        <v>2.3319798857984785E-3</v>
      </c>
      <c r="K148" s="157"/>
      <c r="L148" s="208">
        <v>81245</v>
      </c>
      <c r="M148" s="209">
        <v>1.9687932574738178E-3</v>
      </c>
      <c r="O148" s="212"/>
      <c r="S148" s="212"/>
    </row>
    <row r="149" spans="2:19" s="210" customFormat="1" ht="19.95" customHeight="1" x14ac:dyDescent="0.3">
      <c r="B149" s="169">
        <v>47</v>
      </c>
      <c r="C149" s="173" t="s">
        <v>218</v>
      </c>
      <c r="D149" s="153">
        <v>7938.61</v>
      </c>
      <c r="E149" s="154">
        <v>1.978416233370701E-3</v>
      </c>
      <c r="F149" s="155">
        <v>69107.53</v>
      </c>
      <c r="G149" s="155"/>
      <c r="H149" s="155"/>
      <c r="I149" s="155">
        <v>69107.53</v>
      </c>
      <c r="J149" s="156">
        <v>1.9835973895896966E-3</v>
      </c>
      <c r="K149" s="157"/>
      <c r="L149" s="208">
        <v>77046.14</v>
      </c>
      <c r="M149" s="209">
        <v>1.8670431527648939E-3</v>
      </c>
      <c r="O149" s="212"/>
      <c r="S149" s="212"/>
    </row>
    <row r="150" spans="2:19" s="210" customFormat="1" ht="19.95" customHeight="1" x14ac:dyDescent="0.3">
      <c r="B150" s="169">
        <v>48</v>
      </c>
      <c r="C150" s="173" t="s">
        <v>220</v>
      </c>
      <c r="D150" s="153">
        <v>24661</v>
      </c>
      <c r="E150" s="154">
        <v>6.1458772670725552E-3</v>
      </c>
      <c r="F150" s="155">
        <v>48353</v>
      </c>
      <c r="G150" s="155"/>
      <c r="H150" s="155"/>
      <c r="I150" s="155">
        <v>48353</v>
      </c>
      <c r="J150" s="156">
        <v>1.387878926924904E-3</v>
      </c>
      <c r="K150" s="157"/>
      <c r="L150" s="208">
        <v>73014</v>
      </c>
      <c r="M150" s="209">
        <v>1.7693331392847971E-3</v>
      </c>
      <c r="O150" s="212"/>
      <c r="S150" s="212"/>
    </row>
    <row r="151" spans="2:19" s="210" customFormat="1" ht="19.95" customHeight="1" x14ac:dyDescent="0.3">
      <c r="B151" s="169">
        <v>49</v>
      </c>
      <c r="C151" s="173" t="s">
        <v>221</v>
      </c>
      <c r="D151" s="153">
        <v>646</v>
      </c>
      <c r="E151" s="154">
        <v>1.6099252725067397E-4</v>
      </c>
      <c r="F151" s="155">
        <v>71349</v>
      </c>
      <c r="G151" s="155"/>
      <c r="H151" s="155"/>
      <c r="I151" s="155">
        <v>71349</v>
      </c>
      <c r="J151" s="156">
        <v>2.0479344313106729E-3</v>
      </c>
      <c r="K151" s="157"/>
      <c r="L151" s="208">
        <v>71995</v>
      </c>
      <c r="M151" s="209">
        <v>1.744639923340852E-3</v>
      </c>
      <c r="O151" s="212"/>
      <c r="S151" s="212"/>
    </row>
    <row r="152" spans="2:19" s="210" customFormat="1" ht="19.95" customHeight="1" x14ac:dyDescent="0.3">
      <c r="B152" s="169">
        <v>50</v>
      </c>
      <c r="C152" s="172" t="s">
        <v>222</v>
      </c>
      <c r="D152" s="153">
        <v>22695.49523</v>
      </c>
      <c r="E152" s="154">
        <v>5.6560450995097773E-3</v>
      </c>
      <c r="F152" s="155">
        <v>45870.943579999999</v>
      </c>
      <c r="G152" s="155"/>
      <c r="H152" s="155"/>
      <c r="I152" s="155">
        <v>45870.943579999999</v>
      </c>
      <c r="J152" s="156">
        <v>1.31663631941851E-3</v>
      </c>
      <c r="K152" s="157"/>
      <c r="L152" s="208">
        <v>68566.438809999992</v>
      </c>
      <c r="M152" s="209">
        <v>1.6615563101497826E-3</v>
      </c>
      <c r="O152" s="212"/>
      <c r="S152" s="212"/>
    </row>
    <row r="153" spans="2:19" s="210" customFormat="1" ht="19.95" customHeight="1" x14ac:dyDescent="0.3">
      <c r="B153" s="169">
        <v>51</v>
      </c>
      <c r="C153" s="170" t="s">
        <v>235</v>
      </c>
      <c r="D153" s="153">
        <v>3513</v>
      </c>
      <c r="E153" s="154">
        <v>8.7549032233996541E-4</v>
      </c>
      <c r="F153" s="155">
        <v>24534</v>
      </c>
      <c r="G153" s="155"/>
      <c r="H153" s="155"/>
      <c r="I153" s="155">
        <v>24534</v>
      </c>
      <c r="J153" s="156">
        <v>7.0420080642722468E-4</v>
      </c>
      <c r="K153" s="157">
        <v>39385</v>
      </c>
      <c r="L153" s="208">
        <v>67432</v>
      </c>
      <c r="M153" s="209">
        <v>1.6340656894328817E-3</v>
      </c>
      <c r="O153" s="212"/>
      <c r="S153" s="212"/>
    </row>
    <row r="154" spans="2:19" s="210" customFormat="1" ht="19.95" customHeight="1" x14ac:dyDescent="0.3">
      <c r="B154" s="169">
        <v>52</v>
      </c>
      <c r="C154" s="172" t="s">
        <v>223</v>
      </c>
      <c r="D154" s="153">
        <v>0</v>
      </c>
      <c r="E154" s="154">
        <v>0</v>
      </c>
      <c r="F154" s="155">
        <v>67241</v>
      </c>
      <c r="G154" s="155"/>
      <c r="H154" s="155"/>
      <c r="I154" s="155">
        <v>67241</v>
      </c>
      <c r="J154" s="156">
        <v>1.9300222721518306E-3</v>
      </c>
      <c r="K154" s="157"/>
      <c r="L154" s="208">
        <v>67241</v>
      </c>
      <c r="M154" s="209">
        <v>1.6294372259929471E-3</v>
      </c>
      <c r="O154" s="212"/>
      <c r="S154" s="212"/>
    </row>
    <row r="155" spans="2:19" s="210" customFormat="1" ht="19.95" customHeight="1" x14ac:dyDescent="0.3">
      <c r="B155" s="169">
        <v>53</v>
      </c>
      <c r="C155" s="170" t="s">
        <v>226</v>
      </c>
      <c r="D155" s="153">
        <v>1587</v>
      </c>
      <c r="E155" s="154">
        <v>3.9550331384956592E-4</v>
      </c>
      <c r="F155" s="155">
        <v>57534</v>
      </c>
      <c r="G155" s="155">
        <v>4860</v>
      </c>
      <c r="H155" s="155"/>
      <c r="I155" s="155">
        <v>62394</v>
      </c>
      <c r="J155" s="156">
        <v>1.790898553689584E-3</v>
      </c>
      <c r="K155" s="157"/>
      <c r="L155" s="208">
        <v>63981</v>
      </c>
      <c r="M155" s="209">
        <v>1.5504383212066261E-3</v>
      </c>
      <c r="O155" s="212"/>
      <c r="S155" s="212"/>
    </row>
    <row r="156" spans="2:19" s="210" customFormat="1" ht="19.95" customHeight="1" x14ac:dyDescent="0.3">
      <c r="B156" s="169">
        <v>54</v>
      </c>
      <c r="C156" s="173" t="s">
        <v>224</v>
      </c>
      <c r="D156" s="153">
        <v>7129</v>
      </c>
      <c r="E156" s="154">
        <v>1.7766497318421899E-3</v>
      </c>
      <c r="F156" s="155">
        <v>55539</v>
      </c>
      <c r="G156" s="155"/>
      <c r="H156" s="155"/>
      <c r="I156" s="155">
        <v>55539</v>
      </c>
      <c r="J156" s="156">
        <v>1.5941390962811457E-3</v>
      </c>
      <c r="K156" s="157"/>
      <c r="L156" s="208">
        <v>62668</v>
      </c>
      <c r="M156" s="209">
        <v>1.5186206641561845E-3</v>
      </c>
      <c r="O156" s="212"/>
      <c r="S156" s="212"/>
    </row>
    <row r="157" spans="2:19" s="210" customFormat="1" ht="19.95" customHeight="1" x14ac:dyDescent="0.3">
      <c r="B157" s="169">
        <v>55</v>
      </c>
      <c r="C157" s="174" t="s">
        <v>225</v>
      </c>
      <c r="D157" s="153">
        <v>0</v>
      </c>
      <c r="E157" s="154">
        <v>0</v>
      </c>
      <c r="F157" s="155">
        <v>60570</v>
      </c>
      <c r="G157" s="155"/>
      <c r="H157" s="155"/>
      <c r="I157" s="155">
        <v>60570</v>
      </c>
      <c r="J157" s="156">
        <v>1.7385441772763102E-3</v>
      </c>
      <c r="K157" s="157"/>
      <c r="L157" s="208">
        <v>60570</v>
      </c>
      <c r="M157" s="209">
        <v>1.4677802646955399E-3</v>
      </c>
      <c r="O157" s="212"/>
      <c r="S157" s="212"/>
    </row>
    <row r="158" spans="2:19" s="210" customFormat="1" ht="19.95" customHeight="1" x14ac:dyDescent="0.3">
      <c r="B158" s="169">
        <v>56</v>
      </c>
      <c r="C158" s="172" t="s">
        <v>227</v>
      </c>
      <c r="D158" s="153">
        <v>0</v>
      </c>
      <c r="E158" s="154">
        <v>0</v>
      </c>
      <c r="F158" s="155">
        <v>56883</v>
      </c>
      <c r="G158" s="155"/>
      <c r="H158" s="155"/>
      <c r="I158" s="155">
        <v>56883</v>
      </c>
      <c r="J158" s="156">
        <v>1.6327160052172422E-3</v>
      </c>
      <c r="K158" s="157"/>
      <c r="L158" s="208">
        <v>56883</v>
      </c>
      <c r="M158" s="209">
        <v>1.3784339573497837E-3</v>
      </c>
      <c r="O158" s="212"/>
      <c r="S158" s="212"/>
    </row>
    <row r="159" spans="2:19" s="210" customFormat="1" ht="19.95" customHeight="1" x14ac:dyDescent="0.3">
      <c r="B159" s="169">
        <v>57</v>
      </c>
      <c r="C159" s="172" t="s">
        <v>233</v>
      </c>
      <c r="D159" s="153">
        <v>100.52</v>
      </c>
      <c r="E159" s="154">
        <v>2.5051035354857193E-5</v>
      </c>
      <c r="F159" s="155">
        <v>33456.582000000002</v>
      </c>
      <c r="G159" s="155">
        <v>22528.517</v>
      </c>
      <c r="H159" s="155"/>
      <c r="I159" s="155">
        <v>55985.099000000002</v>
      </c>
      <c r="J159" s="156">
        <v>1.6069435014146902E-3</v>
      </c>
      <c r="K159" s="157"/>
      <c r="L159" s="208">
        <v>56085.618999999999</v>
      </c>
      <c r="M159" s="209">
        <v>1.3591111887309429E-3</v>
      </c>
      <c r="O159" s="212"/>
      <c r="S159" s="212"/>
    </row>
    <row r="160" spans="2:19" s="210" customFormat="1" ht="19.95" customHeight="1" x14ac:dyDescent="0.3">
      <c r="B160" s="169">
        <v>58</v>
      </c>
      <c r="C160" s="172" t="s">
        <v>228</v>
      </c>
      <c r="D160" s="153">
        <v>1884</v>
      </c>
      <c r="E160" s="154">
        <v>4.6952000207472095E-4</v>
      </c>
      <c r="F160" s="155">
        <v>51190</v>
      </c>
      <c r="G160" s="155"/>
      <c r="H160" s="155"/>
      <c r="I160" s="155">
        <v>51190</v>
      </c>
      <c r="J160" s="156">
        <v>1.4693095003264706E-3</v>
      </c>
      <c r="K160" s="157"/>
      <c r="L160" s="208">
        <v>53074</v>
      </c>
      <c r="M160" s="209">
        <v>1.2861312492727602E-3</v>
      </c>
      <c r="O160" s="212"/>
      <c r="S160" s="212"/>
    </row>
    <row r="161" spans="2:19" s="210" customFormat="1" ht="19.95" customHeight="1" x14ac:dyDescent="0.3">
      <c r="B161" s="169">
        <v>59</v>
      </c>
      <c r="C161" s="172" t="s">
        <v>239</v>
      </c>
      <c r="D161" s="153">
        <v>0</v>
      </c>
      <c r="E161" s="154">
        <v>0</v>
      </c>
      <c r="F161" s="155">
        <v>21110</v>
      </c>
      <c r="G161" s="155">
        <v>30235</v>
      </c>
      <c r="H161" s="155"/>
      <c r="I161" s="155">
        <v>51345</v>
      </c>
      <c r="J161" s="156">
        <v>1.4737584741993091E-3</v>
      </c>
      <c r="K161" s="157"/>
      <c r="L161" s="208">
        <v>51345</v>
      </c>
      <c r="M161" s="209">
        <v>1.2442327503845551E-3</v>
      </c>
      <c r="O161" s="212"/>
      <c r="S161" s="212"/>
    </row>
    <row r="162" spans="2:19" s="210" customFormat="1" ht="19.95" customHeight="1" x14ac:dyDescent="0.3">
      <c r="B162" s="169">
        <v>60</v>
      </c>
      <c r="C162" s="172" t="s">
        <v>229</v>
      </c>
      <c r="D162" s="153">
        <v>0</v>
      </c>
      <c r="E162" s="154">
        <v>0</v>
      </c>
      <c r="F162" s="155">
        <v>49579</v>
      </c>
      <c r="G162" s="155"/>
      <c r="H162" s="155"/>
      <c r="I162" s="155">
        <v>49579</v>
      </c>
      <c r="J162" s="156">
        <v>1.4230688751061943E-3</v>
      </c>
      <c r="K162" s="157"/>
      <c r="L162" s="208">
        <v>49579</v>
      </c>
      <c r="M162" s="209">
        <v>1.201437638159818E-3</v>
      </c>
      <c r="O162" s="212"/>
      <c r="S162" s="212"/>
    </row>
    <row r="163" spans="2:19" s="210" customFormat="1" ht="19.95" customHeight="1" x14ac:dyDescent="0.3">
      <c r="B163" s="169">
        <v>61</v>
      </c>
      <c r="C163" s="174" t="s">
        <v>230</v>
      </c>
      <c r="D163" s="153">
        <v>0</v>
      </c>
      <c r="E163" s="154">
        <v>0</v>
      </c>
      <c r="F163" s="155">
        <v>42203</v>
      </c>
      <c r="G163" s="155"/>
      <c r="H163" s="155"/>
      <c r="I163" s="155">
        <v>42203</v>
      </c>
      <c r="J163" s="156">
        <v>1.2113551248735697E-3</v>
      </c>
      <c r="K163" s="157"/>
      <c r="L163" s="208">
        <v>42203</v>
      </c>
      <c r="M163" s="209">
        <v>1.022696557882547E-3</v>
      </c>
      <c r="O163" s="212"/>
      <c r="S163" s="212"/>
    </row>
    <row r="164" spans="2:19" s="210" customFormat="1" ht="19.95" customHeight="1" x14ac:dyDescent="0.3">
      <c r="B164" s="169">
        <v>62</v>
      </c>
      <c r="C164" s="175" t="s">
        <v>231</v>
      </c>
      <c r="D164" s="153">
        <v>321.48</v>
      </c>
      <c r="E164" s="154">
        <v>8.011745767886481E-5</v>
      </c>
      <c r="F164" s="155">
        <v>37227.93</v>
      </c>
      <c r="G164" s="155"/>
      <c r="H164" s="155"/>
      <c r="I164" s="155">
        <v>37227.93</v>
      </c>
      <c r="J164" s="156">
        <v>1.0685554058700688E-3</v>
      </c>
      <c r="K164" s="157"/>
      <c r="L164" s="208">
        <v>37549.410000000003</v>
      </c>
      <c r="M164" s="209">
        <v>9.0992707526764676E-4</v>
      </c>
      <c r="O164" s="212"/>
      <c r="S164" s="212"/>
    </row>
    <row r="165" spans="2:19" s="210" customFormat="1" ht="19.95" customHeight="1" x14ac:dyDescent="0.3">
      <c r="B165" s="169">
        <v>63</v>
      </c>
      <c r="C165" s="174" t="s">
        <v>232</v>
      </c>
      <c r="D165" s="153">
        <v>0</v>
      </c>
      <c r="E165" s="154">
        <v>0</v>
      </c>
      <c r="F165" s="155">
        <v>35466</v>
      </c>
      <c r="G165" s="155"/>
      <c r="H165" s="155"/>
      <c r="I165" s="155">
        <v>35466</v>
      </c>
      <c r="J165" s="156">
        <v>1.0179826282199376E-3</v>
      </c>
      <c r="K165" s="157"/>
      <c r="L165" s="208">
        <v>35466</v>
      </c>
      <c r="M165" s="209">
        <v>8.5944023225511016E-4</v>
      </c>
      <c r="O165" s="212"/>
      <c r="S165" s="212"/>
    </row>
    <row r="166" spans="2:19" s="210" customFormat="1" ht="19.95" customHeight="1" x14ac:dyDescent="0.3">
      <c r="B166" s="169">
        <v>64</v>
      </c>
      <c r="C166" s="172" t="s">
        <v>197</v>
      </c>
      <c r="D166" s="153">
        <v>1333</v>
      </c>
      <c r="E166" s="154">
        <v>3.322028464785579E-4</v>
      </c>
      <c r="F166" s="155">
        <v>32516</v>
      </c>
      <c r="G166" s="155"/>
      <c r="H166" s="155"/>
      <c r="I166" s="155">
        <v>32516</v>
      </c>
      <c r="J166" s="156">
        <v>9.3330860934978546E-4</v>
      </c>
      <c r="K166" s="157"/>
      <c r="L166" s="208">
        <v>33849</v>
      </c>
      <c r="M166" s="209">
        <v>8.2025580616937983E-4</v>
      </c>
      <c r="O166" s="212"/>
      <c r="S166" s="212"/>
    </row>
    <row r="167" spans="2:19" s="210" customFormat="1" ht="19.95" customHeight="1" x14ac:dyDescent="0.3">
      <c r="B167" s="169">
        <v>65</v>
      </c>
      <c r="C167" s="174" t="s">
        <v>234</v>
      </c>
      <c r="D167" s="153">
        <v>3745.4740000000002</v>
      </c>
      <c r="E167" s="154">
        <v>9.3342619970849974E-4</v>
      </c>
      <c r="F167" s="155">
        <v>25925.858</v>
      </c>
      <c r="G167" s="155"/>
      <c r="H167" s="155"/>
      <c r="I167" s="155">
        <v>25925.858</v>
      </c>
      <c r="J167" s="156">
        <v>7.4415138627691017E-4</v>
      </c>
      <c r="K167" s="157"/>
      <c r="L167" s="208">
        <v>29671.332000000002</v>
      </c>
      <c r="M167" s="209">
        <v>7.1901924280715285E-4</v>
      </c>
      <c r="O167" s="212"/>
      <c r="S167" s="212"/>
    </row>
    <row r="168" spans="2:19" s="210" customFormat="1" ht="19.95" customHeight="1" x14ac:dyDescent="0.3">
      <c r="B168" s="169">
        <v>66</v>
      </c>
      <c r="C168" s="174" t="s">
        <v>236</v>
      </c>
      <c r="D168" s="153">
        <v>0</v>
      </c>
      <c r="E168" s="154">
        <v>0</v>
      </c>
      <c r="F168" s="155">
        <v>26423</v>
      </c>
      <c r="G168" s="155"/>
      <c r="H168" s="155"/>
      <c r="I168" s="155">
        <v>26423</v>
      </c>
      <c r="J168" s="156">
        <v>7.5842088156136611E-4</v>
      </c>
      <c r="K168" s="157"/>
      <c r="L168" s="208">
        <v>26423</v>
      </c>
      <c r="M168" s="209">
        <v>6.4030308624814681E-4</v>
      </c>
      <c r="O168" s="212"/>
      <c r="S168" s="212"/>
    </row>
    <row r="169" spans="2:19" s="210" customFormat="1" ht="19.95" customHeight="1" x14ac:dyDescent="0.3">
      <c r="B169" s="169">
        <v>67</v>
      </c>
      <c r="C169" s="173" t="s">
        <v>237</v>
      </c>
      <c r="D169" s="153">
        <v>0</v>
      </c>
      <c r="E169" s="154">
        <v>0</v>
      </c>
      <c r="F169" s="155">
        <v>24348</v>
      </c>
      <c r="G169" s="155"/>
      <c r="H169" s="155"/>
      <c r="I169" s="155">
        <v>24348</v>
      </c>
      <c r="J169" s="156">
        <v>6.9886203777981841E-4</v>
      </c>
      <c r="K169" s="157"/>
      <c r="L169" s="208">
        <v>24348</v>
      </c>
      <c r="M169" s="209">
        <v>5.9002004102372469E-4</v>
      </c>
      <c r="O169" s="212"/>
      <c r="S169" s="212"/>
    </row>
    <row r="170" spans="2:19" s="210" customFormat="1" ht="19.95" customHeight="1" x14ac:dyDescent="0.3">
      <c r="B170" s="169">
        <v>68</v>
      </c>
      <c r="C170" s="172" t="s">
        <v>238</v>
      </c>
      <c r="D170" s="153">
        <v>0</v>
      </c>
      <c r="E170" s="154">
        <v>0</v>
      </c>
      <c r="F170" s="155">
        <v>24279</v>
      </c>
      <c r="G170" s="155"/>
      <c r="H170" s="155"/>
      <c r="I170" s="155">
        <v>24279</v>
      </c>
      <c r="J170" s="156">
        <v>6.9688152682997417E-4</v>
      </c>
      <c r="K170" s="157"/>
      <c r="L170" s="208">
        <v>24279</v>
      </c>
      <c r="M170" s="209">
        <v>5.8834797831505724E-4</v>
      </c>
      <c r="O170" s="212"/>
      <c r="S170" s="212"/>
    </row>
    <row r="171" spans="2:19" s="210" customFormat="1" ht="19.95" customHeight="1" x14ac:dyDescent="0.3">
      <c r="B171" s="169">
        <v>69</v>
      </c>
      <c r="C171" s="172" t="s">
        <v>243</v>
      </c>
      <c r="D171" s="153">
        <v>0</v>
      </c>
      <c r="E171" s="154">
        <v>0</v>
      </c>
      <c r="F171" s="155">
        <v>7501.62</v>
      </c>
      <c r="G171" s="155"/>
      <c r="H171" s="155"/>
      <c r="I171" s="155">
        <v>7501.62</v>
      </c>
      <c r="J171" s="156">
        <v>2.1531942828363076E-4</v>
      </c>
      <c r="K171" s="157">
        <v>14805.18</v>
      </c>
      <c r="L171" s="208">
        <v>22306.799999999999</v>
      </c>
      <c r="M171" s="209">
        <v>5.405560641986209E-4</v>
      </c>
      <c r="O171" s="212"/>
      <c r="S171" s="212"/>
    </row>
    <row r="172" spans="2:19" s="210" customFormat="1" ht="19.95" customHeight="1" x14ac:dyDescent="0.3">
      <c r="B172" s="169">
        <v>70</v>
      </c>
      <c r="C172" s="174" t="s">
        <v>240</v>
      </c>
      <c r="D172" s="153">
        <v>13557.14091</v>
      </c>
      <c r="E172" s="154">
        <v>3.3786352591244611E-3</v>
      </c>
      <c r="F172" s="155">
        <v>4251.8350719999999</v>
      </c>
      <c r="G172" s="155"/>
      <c r="H172" s="155"/>
      <c r="I172" s="155">
        <v>4251.8350719999999</v>
      </c>
      <c r="J172" s="156">
        <v>1.220406654641704E-4</v>
      </c>
      <c r="K172" s="157"/>
      <c r="L172" s="208">
        <v>17808.975982</v>
      </c>
      <c r="M172" s="209">
        <v>4.3156122636315788E-4</v>
      </c>
      <c r="O172" s="212"/>
      <c r="S172" s="212"/>
    </row>
    <row r="173" spans="2:19" s="210" customFormat="1" ht="19.95" customHeight="1" x14ac:dyDescent="0.3">
      <c r="B173" s="169">
        <v>71</v>
      </c>
      <c r="C173" s="170" t="s">
        <v>241</v>
      </c>
      <c r="D173" s="153">
        <v>0</v>
      </c>
      <c r="E173" s="154">
        <v>0</v>
      </c>
      <c r="F173" s="155">
        <v>17166</v>
      </c>
      <c r="G173" s="155"/>
      <c r="H173" s="155"/>
      <c r="I173" s="155">
        <v>17166</v>
      </c>
      <c r="J173" s="156">
        <v>4.9271668065255312E-4</v>
      </c>
      <c r="K173" s="157"/>
      <c r="L173" s="208">
        <v>17166</v>
      </c>
      <c r="M173" s="209">
        <v>4.1598012256502626E-4</v>
      </c>
      <c r="O173" s="212"/>
      <c r="S173" s="212"/>
    </row>
    <row r="174" spans="2:19" s="210" customFormat="1" ht="19.95" customHeight="1" x14ac:dyDescent="0.3">
      <c r="B174" s="169">
        <v>72</v>
      </c>
      <c r="C174" s="174" t="s">
        <v>242</v>
      </c>
      <c r="D174" s="153">
        <v>0</v>
      </c>
      <c r="E174" s="154">
        <v>0</v>
      </c>
      <c r="F174" s="155">
        <v>9113</v>
      </c>
      <c r="G174" s="155"/>
      <c r="H174" s="155"/>
      <c r="I174" s="155">
        <v>9113</v>
      </c>
      <c r="J174" s="156">
        <v>2.6157096066565985E-4</v>
      </c>
      <c r="K174" s="157"/>
      <c r="L174" s="208">
        <v>9113</v>
      </c>
      <c r="M174" s="209">
        <v>2.208334415085101E-4</v>
      </c>
      <c r="O174" s="212"/>
      <c r="S174" s="212"/>
    </row>
    <row r="175" spans="2:19" s="210" customFormat="1" ht="19.95" customHeight="1" x14ac:dyDescent="0.3">
      <c r="B175" s="169">
        <v>73</v>
      </c>
      <c r="C175" s="174" t="s">
        <v>209</v>
      </c>
      <c r="D175" s="153">
        <v>0</v>
      </c>
      <c r="E175" s="154">
        <v>0</v>
      </c>
      <c r="F175" s="155">
        <v>2925</v>
      </c>
      <c r="G175" s="155"/>
      <c r="H175" s="155"/>
      <c r="I175" s="155">
        <v>2925</v>
      </c>
      <c r="J175" s="156">
        <v>8.3956442439049164E-5</v>
      </c>
      <c r="K175" s="157"/>
      <c r="L175" s="208">
        <v>2925</v>
      </c>
      <c r="M175" s="209">
        <v>7.0880919171775706E-5</v>
      </c>
      <c r="O175" s="212"/>
      <c r="S175" s="212"/>
    </row>
    <row r="176" spans="2:19" s="210" customFormat="1" ht="19.95" customHeight="1" x14ac:dyDescent="0.3">
      <c r="B176" s="169">
        <v>74</v>
      </c>
      <c r="C176" s="175" t="s">
        <v>244</v>
      </c>
      <c r="D176" s="153">
        <v>0</v>
      </c>
      <c r="E176" s="154">
        <v>0</v>
      </c>
      <c r="F176" s="155">
        <v>2021.7059999999999</v>
      </c>
      <c r="G176" s="155"/>
      <c r="H176" s="155"/>
      <c r="I176" s="155">
        <v>2021.7059999999999</v>
      </c>
      <c r="J176" s="156">
        <v>5.8029143048779591E-5</v>
      </c>
      <c r="K176" s="157"/>
      <c r="L176" s="208">
        <v>2021.7059999999999</v>
      </c>
      <c r="M176" s="209">
        <v>4.8991582760715883E-5</v>
      </c>
      <c r="O176" s="212"/>
      <c r="S176" s="212"/>
    </row>
    <row r="177" spans="2:13" ht="19.95" customHeight="1" x14ac:dyDescent="0.2">
      <c r="B177" s="152"/>
      <c r="C177" s="186" t="s">
        <v>47</v>
      </c>
      <c r="D177" s="184">
        <f t="shared" ref="D177:M177" si="1">SUM(D103:D176)</f>
        <v>4012608.60384</v>
      </c>
      <c r="E177" s="185">
        <f t="shared" si="1"/>
        <v>1</v>
      </c>
      <c r="F177" s="177">
        <f t="shared" si="1"/>
        <v>33096770.807661995</v>
      </c>
      <c r="G177" s="177">
        <f t="shared" si="1"/>
        <v>1739697.3196</v>
      </c>
      <c r="H177" s="177">
        <f t="shared" si="1"/>
        <v>3026.1988999999999</v>
      </c>
      <c r="I177" s="162">
        <f t="shared" si="1"/>
        <v>34839494.326162003</v>
      </c>
      <c r="J177" s="163">
        <f t="shared" si="1"/>
        <v>0.99999999999999978</v>
      </c>
      <c r="K177" s="164">
        <f t="shared" si="1"/>
        <v>2414291.9500000002</v>
      </c>
      <c r="L177" s="183">
        <f t="shared" si="1"/>
        <v>41266394.880001992</v>
      </c>
      <c r="M177" s="166">
        <f t="shared" si="1"/>
        <v>1.0000000000000004</v>
      </c>
    </row>
    <row r="178" spans="2:13" ht="18.600000000000001" customHeight="1" x14ac:dyDescent="0.2"/>
  </sheetData>
  <mergeCells count="18">
    <mergeCell ref="K7:K10"/>
    <mergeCell ref="L7:M10"/>
    <mergeCell ref="B3:G3"/>
    <mergeCell ref="B93:G93"/>
    <mergeCell ref="B95:B102"/>
    <mergeCell ref="C95:C102"/>
    <mergeCell ref="D95:M95"/>
    <mergeCell ref="D96:M96"/>
    <mergeCell ref="D97:E101"/>
    <mergeCell ref="F97:J100"/>
    <mergeCell ref="K97:K101"/>
    <mergeCell ref="L97:M101"/>
    <mergeCell ref="B5:B11"/>
    <mergeCell ref="C5:C11"/>
    <mergeCell ref="D5:M5"/>
    <mergeCell ref="D6:M6"/>
    <mergeCell ref="D7:E10"/>
    <mergeCell ref="F7:J9"/>
  </mergeCells>
  <pageMargins left="0.7" right="0.7" top="0.75" bottom="0.75" header="0.3" footer="0.3"/>
  <pageSetup scale="32" orientation="portrait" verticalDpi="0" r:id="rId1"/>
  <rowBreaks count="1" manualBreakCount="1">
    <brk id="90"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10"/>
  <sheetViews>
    <sheetView showGridLines="0" view="pageBreakPreview" zoomScaleNormal="120" zoomScaleSheetLayoutView="100" workbookViewId="0">
      <selection activeCell="S4" sqref="S4"/>
    </sheetView>
  </sheetViews>
  <sheetFormatPr defaultRowHeight="14.4" x14ac:dyDescent="0.3"/>
  <cols>
    <col min="1" max="1" width="3.109375" customWidth="1"/>
    <col min="4" max="4" width="33.5546875" customWidth="1"/>
    <col min="17" max="17" width="3.33203125" customWidth="1"/>
  </cols>
  <sheetData>
    <row r="1" spans="2:16" ht="11.4" customHeight="1" x14ac:dyDescent="0.3"/>
    <row r="2" spans="2:16" ht="19.2" customHeight="1" x14ac:dyDescent="0.3">
      <c r="B2" s="312" t="s">
        <v>4</v>
      </c>
      <c r="C2" s="312"/>
      <c r="D2" s="312"/>
      <c r="E2" s="312"/>
      <c r="F2" s="312"/>
      <c r="G2" s="312"/>
      <c r="H2" s="312"/>
      <c r="I2" s="312"/>
      <c r="J2" s="312"/>
      <c r="K2" s="312"/>
      <c r="L2" s="312"/>
      <c r="M2" s="312"/>
      <c r="N2" s="312"/>
      <c r="O2" s="312"/>
      <c r="P2" s="312"/>
    </row>
    <row r="3" spans="2:16" ht="40.200000000000003" customHeight="1" x14ac:dyDescent="0.3">
      <c r="B3" s="111">
        <v>1</v>
      </c>
      <c r="C3" s="310" t="s">
        <v>5</v>
      </c>
      <c r="D3" s="310"/>
      <c r="E3" s="310"/>
      <c r="F3" s="310"/>
      <c r="G3" s="310"/>
      <c r="H3" s="310"/>
      <c r="I3" s="310"/>
      <c r="J3" s="310"/>
      <c r="K3" s="310"/>
      <c r="L3" s="310"/>
      <c r="M3" s="310"/>
      <c r="N3" s="310"/>
      <c r="O3" s="310"/>
      <c r="P3" s="310"/>
    </row>
    <row r="4" spans="2:16" ht="40.200000000000003" customHeight="1" x14ac:dyDescent="0.3">
      <c r="B4" s="112">
        <v>2</v>
      </c>
      <c r="C4" s="311" t="s">
        <v>6</v>
      </c>
      <c r="D4" s="311"/>
      <c r="E4" s="311"/>
      <c r="F4" s="311"/>
      <c r="G4" s="311"/>
      <c r="H4" s="311"/>
      <c r="I4" s="311"/>
      <c r="J4" s="311"/>
      <c r="K4" s="311"/>
      <c r="L4" s="311"/>
      <c r="M4" s="311"/>
      <c r="N4" s="311"/>
      <c r="O4" s="311"/>
      <c r="P4" s="311"/>
    </row>
    <row r="5" spans="2:16" ht="40.200000000000003" customHeight="1" x14ac:dyDescent="0.3">
      <c r="B5" s="113">
        <v>3</v>
      </c>
      <c r="C5" s="313" t="s">
        <v>7</v>
      </c>
      <c r="D5" s="313"/>
      <c r="E5" s="313"/>
      <c r="F5" s="313"/>
      <c r="G5" s="313"/>
      <c r="H5" s="313"/>
      <c r="I5" s="313"/>
      <c r="J5" s="313"/>
      <c r="K5" s="313"/>
      <c r="L5" s="313"/>
      <c r="M5" s="313"/>
      <c r="N5" s="313"/>
      <c r="O5" s="313"/>
      <c r="P5" s="313"/>
    </row>
    <row r="6" spans="2:16" ht="40.200000000000003" customHeight="1" x14ac:dyDescent="0.3">
      <c r="B6" s="112">
        <v>4</v>
      </c>
      <c r="C6" s="311" t="s">
        <v>8</v>
      </c>
      <c r="D6" s="311"/>
      <c r="E6" s="311"/>
      <c r="F6" s="311"/>
      <c r="G6" s="311"/>
      <c r="H6" s="311"/>
      <c r="I6" s="311"/>
      <c r="J6" s="311"/>
      <c r="K6" s="311"/>
      <c r="L6" s="311"/>
      <c r="M6" s="311"/>
      <c r="N6" s="311"/>
      <c r="O6" s="311"/>
      <c r="P6" s="311"/>
    </row>
    <row r="7" spans="2:16" ht="40.200000000000003" customHeight="1" x14ac:dyDescent="0.3">
      <c r="B7" s="114">
        <v>5</v>
      </c>
      <c r="C7" s="314" t="s">
        <v>9</v>
      </c>
      <c r="D7" s="314"/>
      <c r="E7" s="314"/>
      <c r="F7" s="314"/>
      <c r="G7" s="314"/>
      <c r="H7" s="314"/>
      <c r="I7" s="314"/>
      <c r="J7" s="314"/>
      <c r="K7" s="314"/>
      <c r="L7" s="314"/>
      <c r="M7" s="314"/>
      <c r="N7" s="314"/>
      <c r="O7" s="314"/>
      <c r="P7" s="314"/>
    </row>
    <row r="8" spans="2:16" ht="40.200000000000003" customHeight="1" x14ac:dyDescent="0.3">
      <c r="B8" s="115"/>
      <c r="C8" s="116"/>
      <c r="D8" s="309" t="s">
        <v>10</v>
      </c>
      <c r="E8" s="309"/>
      <c r="F8" s="309"/>
      <c r="G8" s="309"/>
      <c r="H8" s="309"/>
      <c r="I8" s="115"/>
      <c r="J8" s="115"/>
      <c r="K8" s="115"/>
      <c r="L8" s="115"/>
      <c r="M8" s="115"/>
      <c r="N8" s="115"/>
      <c r="O8" s="115"/>
      <c r="P8" s="115"/>
    </row>
    <row r="9" spans="2:16" ht="40.200000000000003" customHeight="1" x14ac:dyDescent="0.3">
      <c r="B9" s="115"/>
      <c r="C9" s="116"/>
      <c r="D9" s="309" t="s">
        <v>11</v>
      </c>
      <c r="E9" s="309"/>
      <c r="F9" s="309"/>
      <c r="G9" s="309"/>
      <c r="H9" s="309"/>
      <c r="I9" s="115"/>
      <c r="J9" s="115"/>
      <c r="K9" s="115"/>
      <c r="L9" s="115"/>
      <c r="M9" s="115"/>
      <c r="N9" s="115"/>
      <c r="O9" s="115"/>
      <c r="P9" s="115"/>
    </row>
    <row r="10" spans="2:16" ht="40.200000000000003" customHeight="1" x14ac:dyDescent="0.3">
      <c r="B10" s="115"/>
      <c r="C10" s="116"/>
      <c r="D10" s="309" t="s">
        <v>12</v>
      </c>
      <c r="E10" s="309"/>
      <c r="F10" s="309"/>
      <c r="G10" s="309"/>
      <c r="H10" s="309"/>
      <c r="I10" s="115"/>
      <c r="J10" s="115"/>
      <c r="K10" s="115"/>
      <c r="L10" s="115"/>
      <c r="M10" s="115"/>
      <c r="N10" s="115"/>
      <c r="O10" s="115"/>
      <c r="P10" s="115"/>
    </row>
  </sheetData>
  <mergeCells count="9">
    <mergeCell ref="D9:H9"/>
    <mergeCell ref="D10:H10"/>
    <mergeCell ref="C3:P3"/>
    <mergeCell ref="C4:P4"/>
    <mergeCell ref="B2:P2"/>
    <mergeCell ref="C5:P5"/>
    <mergeCell ref="C6:P6"/>
    <mergeCell ref="C7:P7"/>
    <mergeCell ref="D8:H8"/>
  </mergeCells>
  <pageMargins left="0.7" right="0.7" top="0.75" bottom="0.75" header="0.3" footer="0.3"/>
  <pageSetup scale="48"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1"/>
  <sheetViews>
    <sheetView showGridLines="0" view="pageBreakPreview" zoomScaleNormal="100" zoomScaleSheetLayoutView="100" workbookViewId="0">
      <selection activeCell="C19" sqref="C19"/>
    </sheetView>
  </sheetViews>
  <sheetFormatPr defaultRowHeight="14.4" x14ac:dyDescent="0.3"/>
  <cols>
    <col min="1" max="1" width="4.44140625" customWidth="1"/>
    <col min="2" max="2" width="14.44140625" customWidth="1"/>
    <col min="3" max="3" width="127.44140625" customWidth="1"/>
    <col min="4" max="4" width="4.5546875" customWidth="1"/>
  </cols>
  <sheetData>
    <row r="1" spans="2:3" ht="19.95" customHeight="1" x14ac:dyDescent="0.3"/>
    <row r="2" spans="2:3" ht="19.95" customHeight="1" x14ac:dyDescent="0.3">
      <c r="B2" s="291" t="s">
        <v>13</v>
      </c>
      <c r="C2" s="292" t="s">
        <v>14</v>
      </c>
    </row>
    <row r="3" spans="2:3" ht="19.95" customHeight="1" x14ac:dyDescent="0.3">
      <c r="B3" s="9">
        <v>1</v>
      </c>
      <c r="C3" s="293" t="s">
        <v>18</v>
      </c>
    </row>
    <row r="4" spans="2:3" ht="19.95" customHeight="1" x14ac:dyDescent="0.3">
      <c r="B4" s="9">
        <v>2</v>
      </c>
      <c r="C4" s="293" t="s">
        <v>262</v>
      </c>
    </row>
    <row r="5" spans="2:3" ht="19.95" customHeight="1" x14ac:dyDescent="0.3">
      <c r="B5" s="9">
        <v>3</v>
      </c>
      <c r="C5" s="293" t="s">
        <v>265</v>
      </c>
    </row>
    <row r="6" spans="2:3" ht="19.95" customHeight="1" x14ac:dyDescent="0.3">
      <c r="B6" s="9">
        <v>4</v>
      </c>
      <c r="C6" s="293" t="s">
        <v>263</v>
      </c>
    </row>
    <row r="7" spans="2:3" ht="19.95" customHeight="1" x14ac:dyDescent="0.3">
      <c r="B7" s="9">
        <v>5</v>
      </c>
      <c r="C7" s="293" t="s">
        <v>266</v>
      </c>
    </row>
    <row r="8" spans="2:3" ht="19.95" customHeight="1" x14ac:dyDescent="0.3">
      <c r="B8" s="9">
        <v>6</v>
      </c>
      <c r="C8" s="293" t="s">
        <v>264</v>
      </c>
    </row>
    <row r="9" spans="2:3" ht="19.95" customHeight="1" x14ac:dyDescent="0.3">
      <c r="B9" s="121">
        <v>7</v>
      </c>
      <c r="C9" s="294" t="s">
        <v>268</v>
      </c>
    </row>
    <row r="10" spans="2:3" ht="19.95" customHeight="1" x14ac:dyDescent="0.3">
      <c r="B10" s="121">
        <v>8</v>
      </c>
      <c r="C10" s="293" t="s">
        <v>267</v>
      </c>
    </row>
    <row r="11" spans="2:3" ht="19.95" customHeight="1" x14ac:dyDescent="0.3"/>
  </sheetData>
  <hyperlinks>
    <hyperlink ref="C3" location="'1.GWP'!A1" display="Gross Written Premium generated through Brokering Companies (2020 - 2023)"/>
    <hyperlink ref="C4" location="'2.Market Share Local -Top 40'!A1" display="Gross Written Premium generated through Brokering Companies (2022 - 2023) -Top 40 Companies (Local Business only)"/>
    <hyperlink ref="C5" location="'3.Market Share - Overall-Top 40'!A1" display="Gross Written Premium generated through Brokering Companies (2022 - 2023) - Top 40 Companies  (Local, Foreign and Reinsurance Business)"/>
    <hyperlink ref="C6" location="'4.Class Wise GWP'!A1" display="Class wise GWP contribution of Brokering Companies (2022 - 2023)"/>
    <hyperlink ref="C7" location="'5.Class Wise Contribution -GWP'!A1" display="Class wise contribution of Brokering Companies for the total GWP - (2022- 2023)"/>
    <hyperlink ref="C8" location="'6.Overseas Business'!A1" display="Total GWP Generated in Overseas Health and Travel Insurance (2022 - 2023)"/>
    <hyperlink ref="C9" location="'7.Individual GWP-Local'!A1" display="Gross Written Premium Generated through Brokering Companies (2022 - 2023) - All Companies  (Local Business only)"/>
    <hyperlink ref="C10" location="'8.Individual GWP-Loc &amp; Foreign'!A1" display="Gross Written Premium Generated through Brokering Companies (2022 - 2023) - All Companies  (Local, Foreign and Reinsurance Business)"/>
  </hyperlinks>
  <pageMargins left="0.7" right="0.7" top="0.75" bottom="0.75" header="0.3" footer="0.3"/>
  <pageSetup scale="44"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87"/>
  <sheetViews>
    <sheetView showGridLines="0" view="pageBreakPreview" zoomScaleNormal="100" zoomScaleSheetLayoutView="100" workbookViewId="0"/>
  </sheetViews>
  <sheetFormatPr defaultColWidth="8.88671875" defaultRowHeight="13.8" x14ac:dyDescent="0.25"/>
  <cols>
    <col min="1" max="1" width="4.33203125" style="19" customWidth="1"/>
    <col min="2" max="2" width="21.6640625" style="19" customWidth="1"/>
    <col min="3" max="3" width="50.5546875" style="19" customWidth="1"/>
    <col min="4" max="4" width="27.33203125" style="19" customWidth="1"/>
    <col min="5" max="5" width="27.5546875" style="19" customWidth="1"/>
    <col min="6" max="6" width="26.6640625" style="19" customWidth="1"/>
    <col min="7" max="7" width="26.5546875" style="19" customWidth="1"/>
    <col min="8" max="8" width="3.44140625" style="19" customWidth="1"/>
    <col min="9" max="10" width="8.88671875" style="19"/>
    <col min="11" max="11" width="10.5546875" style="19" bestFit="1" customWidth="1"/>
    <col min="12" max="16384" width="8.88671875" style="19"/>
  </cols>
  <sheetData>
    <row r="1" spans="2:10" x14ac:dyDescent="0.25">
      <c r="B1" s="18"/>
      <c r="C1" s="18"/>
    </row>
    <row r="2" spans="2:10" ht="15" customHeight="1" x14ac:dyDescent="0.25">
      <c r="B2" s="20" t="s">
        <v>17</v>
      </c>
      <c r="C2" s="20"/>
    </row>
    <row r="3" spans="2:10" ht="15" customHeight="1" x14ac:dyDescent="0.25">
      <c r="B3" s="319" t="s">
        <v>18</v>
      </c>
      <c r="C3" s="319"/>
      <c r="D3" s="319"/>
      <c r="E3" s="319"/>
      <c r="F3" s="127"/>
      <c r="G3" s="127"/>
    </row>
    <row r="4" spans="2:10" ht="14.4" thickBot="1" x14ac:dyDescent="0.3"/>
    <row r="5" spans="2:10" s="20" customFormat="1" ht="34.200000000000003" customHeight="1" thickBot="1" x14ac:dyDescent="0.3">
      <c r="B5" s="84"/>
      <c r="C5" s="86" t="s">
        <v>19</v>
      </c>
      <c r="D5" s="85">
        <v>2020</v>
      </c>
      <c r="E5" s="63">
        <v>2021</v>
      </c>
      <c r="F5" s="63" t="s">
        <v>20</v>
      </c>
      <c r="G5" s="63" t="s">
        <v>21</v>
      </c>
      <c r="H5" s="18"/>
      <c r="I5" s="18"/>
      <c r="J5" s="18"/>
    </row>
    <row r="6" spans="2:10" s="20" customFormat="1" ht="34.200000000000003" customHeight="1" thickBot="1" x14ac:dyDescent="0.3">
      <c r="B6" s="82"/>
      <c r="C6" s="83"/>
      <c r="D6" s="85" t="s">
        <v>22</v>
      </c>
      <c r="E6" s="63" t="s">
        <v>22</v>
      </c>
      <c r="F6" s="63" t="s">
        <v>22</v>
      </c>
      <c r="G6" s="63" t="s">
        <v>22</v>
      </c>
      <c r="H6" s="18"/>
      <c r="I6" s="18"/>
      <c r="J6" s="18"/>
    </row>
    <row r="7" spans="2:10" s="57" customFormat="1" ht="19.95" customHeight="1" x14ac:dyDescent="0.3">
      <c r="B7" s="315" t="s">
        <v>23</v>
      </c>
      <c r="C7" s="87" t="s">
        <v>24</v>
      </c>
      <c r="D7" s="88">
        <v>26425558</v>
      </c>
      <c r="E7" s="89">
        <v>27469458</v>
      </c>
      <c r="F7" s="88">
        <v>33096770.807661995</v>
      </c>
      <c r="G7" s="90">
        <v>40052370.295748994</v>
      </c>
      <c r="H7" s="56"/>
      <c r="I7" s="56"/>
      <c r="J7" s="56"/>
    </row>
    <row r="8" spans="2:10" s="57" customFormat="1" ht="19.95" customHeight="1" x14ac:dyDescent="0.3">
      <c r="B8" s="316"/>
      <c r="C8" s="54" t="s">
        <v>25</v>
      </c>
      <c r="D8" s="55">
        <v>1062479</v>
      </c>
      <c r="E8" s="132">
        <v>1002384</v>
      </c>
      <c r="F8" s="55">
        <v>1739697.3196</v>
      </c>
      <c r="G8" s="91">
        <v>1574195.8626662518</v>
      </c>
      <c r="H8" s="56"/>
      <c r="I8" s="56"/>
      <c r="J8" s="56"/>
    </row>
    <row r="9" spans="2:10" s="57" customFormat="1" ht="19.95" customHeight="1" x14ac:dyDescent="0.3">
      <c r="B9" s="316"/>
      <c r="C9" s="93" t="s">
        <v>26</v>
      </c>
      <c r="D9" s="94">
        <v>2131</v>
      </c>
      <c r="E9" s="95">
        <v>1671</v>
      </c>
      <c r="F9" s="94">
        <v>3026.1988999999999</v>
      </c>
      <c r="G9" s="96">
        <v>254.76222999999999</v>
      </c>
      <c r="H9" s="56"/>
      <c r="I9" s="56"/>
      <c r="J9" s="56"/>
    </row>
    <row r="10" spans="2:10" s="57" customFormat="1" ht="19.95" customHeight="1" x14ac:dyDescent="0.3">
      <c r="B10" s="316"/>
      <c r="C10" s="78" t="s">
        <v>27</v>
      </c>
      <c r="D10" s="79">
        <f>D7+D8+D9</f>
        <v>27490168</v>
      </c>
      <c r="E10" s="133">
        <f>E7+E8+E9</f>
        <v>28473513</v>
      </c>
      <c r="F10" s="79">
        <v>34839494.326161996</v>
      </c>
      <c r="G10" s="92">
        <v>41626820.920645244</v>
      </c>
      <c r="H10" s="56"/>
      <c r="I10" s="56"/>
      <c r="J10" s="56"/>
    </row>
    <row r="11" spans="2:10" s="57" customFormat="1" ht="19.95" customHeight="1" x14ac:dyDescent="0.3">
      <c r="B11" s="316"/>
      <c r="C11" s="93" t="s">
        <v>28</v>
      </c>
      <c r="D11" s="94">
        <v>463495</v>
      </c>
      <c r="E11" s="95">
        <v>1408902</v>
      </c>
      <c r="F11" s="94">
        <v>2414291.9500000002</v>
      </c>
      <c r="G11" s="96">
        <v>2956234.6028113114</v>
      </c>
      <c r="H11" s="56"/>
      <c r="I11" s="56"/>
      <c r="J11" s="56"/>
    </row>
    <row r="12" spans="2:10" s="60" customFormat="1" ht="19.95" customHeight="1" x14ac:dyDescent="0.3">
      <c r="B12" s="316"/>
      <c r="C12" s="78" t="s">
        <v>29</v>
      </c>
      <c r="D12" s="79">
        <f>D10+D11</f>
        <v>27953663</v>
      </c>
      <c r="E12" s="133">
        <f>E10+E11</f>
        <v>29882415</v>
      </c>
      <c r="F12" s="79">
        <v>37253786.276161999</v>
      </c>
      <c r="G12" s="92">
        <v>44583055.523456559</v>
      </c>
      <c r="H12" s="58"/>
      <c r="I12" s="59"/>
      <c r="J12" s="58"/>
    </row>
    <row r="13" spans="2:10" s="60" customFormat="1" ht="19.95" customHeight="1" x14ac:dyDescent="0.3">
      <c r="B13" s="316"/>
      <c r="C13" s="97" t="s">
        <v>30</v>
      </c>
      <c r="D13" s="98">
        <v>1421821</v>
      </c>
      <c r="E13" s="99">
        <v>1811907</v>
      </c>
      <c r="F13" s="100">
        <v>4012608.60384</v>
      </c>
      <c r="G13" s="101">
        <v>4831853.6740834471</v>
      </c>
      <c r="H13" s="59"/>
      <c r="I13" s="59"/>
      <c r="J13" s="58"/>
    </row>
    <row r="14" spans="2:10" s="60" customFormat="1" ht="19.95" customHeight="1" x14ac:dyDescent="0.3">
      <c r="B14" s="316"/>
      <c r="C14" s="106" t="s">
        <v>31</v>
      </c>
      <c r="D14" s="107">
        <f>D12+D13</f>
        <v>29375484</v>
      </c>
      <c r="E14" s="107">
        <f>E12+E13</f>
        <v>31694322</v>
      </c>
      <c r="F14" s="107">
        <v>41266394.880001999</v>
      </c>
      <c r="G14" s="108">
        <v>49414909.197540008</v>
      </c>
      <c r="H14" s="58"/>
      <c r="I14" s="59"/>
      <c r="J14" s="58"/>
    </row>
    <row r="15" spans="2:10" s="60" customFormat="1" ht="19.95" customHeight="1" thickBot="1" x14ac:dyDescent="0.35">
      <c r="B15" s="317"/>
      <c r="C15" s="102" t="s">
        <v>32</v>
      </c>
      <c r="D15" s="103">
        <v>0</v>
      </c>
      <c r="E15" s="104">
        <f>((E14/D14)-1)*100</f>
        <v>7.8937865330150903</v>
      </c>
      <c r="F15" s="104">
        <v>30.201223045572647</v>
      </c>
      <c r="G15" s="105">
        <v>19.746125973041661</v>
      </c>
      <c r="H15" s="58"/>
      <c r="I15" s="61"/>
      <c r="J15" s="58"/>
    </row>
    <row r="16" spans="2:10" s="60" customFormat="1" ht="19.95" customHeight="1" x14ac:dyDescent="0.3">
      <c r="B16" s="316" t="s">
        <v>33</v>
      </c>
      <c r="C16" s="54" t="s">
        <v>34</v>
      </c>
      <c r="D16" s="55">
        <v>105264791.5</v>
      </c>
      <c r="E16" s="132">
        <v>108905155.79946949</v>
      </c>
      <c r="F16" s="55">
        <v>121578930.76603556</v>
      </c>
      <c r="G16" s="80">
        <v>124819762.63922103</v>
      </c>
      <c r="H16" s="59"/>
      <c r="I16" s="59"/>
      <c r="J16" s="58"/>
    </row>
    <row r="17" spans="2:11" s="60" customFormat="1" ht="19.95" customHeight="1" x14ac:dyDescent="0.3">
      <c r="B17" s="316"/>
      <c r="C17" s="76" t="s">
        <v>35</v>
      </c>
      <c r="D17" s="55">
        <v>103000227.906822</v>
      </c>
      <c r="E17" s="132">
        <v>124616007.31912261</v>
      </c>
      <c r="F17" s="55">
        <v>136317040.81384853</v>
      </c>
      <c r="G17" s="80">
        <v>152651948.06573179</v>
      </c>
      <c r="H17" s="59"/>
      <c r="I17" s="59"/>
      <c r="J17" s="58"/>
    </row>
    <row r="18" spans="2:11" s="60" customFormat="1" ht="26.4" x14ac:dyDescent="0.3">
      <c r="B18" s="316"/>
      <c r="C18" s="109" t="s">
        <v>36</v>
      </c>
      <c r="D18" s="100">
        <f>+D16+D17</f>
        <v>208265019.406822</v>
      </c>
      <c r="E18" s="99">
        <f>SUM(E16:E17)</f>
        <v>233521163.11859208</v>
      </c>
      <c r="F18" s="99">
        <f>SUM(F16:F17)</f>
        <v>257895971.57988408</v>
      </c>
      <c r="G18" s="110">
        <f>G16+G17</f>
        <v>277471710.70495284</v>
      </c>
      <c r="H18" s="59"/>
      <c r="I18" s="58"/>
      <c r="J18" s="58"/>
    </row>
    <row r="19" spans="2:11" s="60" customFormat="1" ht="19.95" customHeight="1" thickBot="1" x14ac:dyDescent="0.35">
      <c r="B19" s="318"/>
      <c r="C19" s="134" t="s">
        <v>37</v>
      </c>
      <c r="D19" s="135">
        <f>D7/D18</f>
        <v>0.12688428462573775</v>
      </c>
      <c r="E19" s="135">
        <f>E7/E18</f>
        <v>0.1176315569567878</v>
      </c>
      <c r="F19" s="135">
        <f>F7/F18</f>
        <v>0.12833380298617875</v>
      </c>
      <c r="G19" s="136">
        <f>G7/G18</f>
        <v>0.14434758121464258</v>
      </c>
      <c r="H19" s="58"/>
      <c r="I19" s="62"/>
      <c r="J19" s="58"/>
    </row>
    <row r="20" spans="2:11" x14ac:dyDescent="0.25">
      <c r="D20" s="22"/>
      <c r="E20" s="22"/>
      <c r="F20" s="22"/>
      <c r="G20" s="21"/>
      <c r="H20" s="21"/>
      <c r="I20" s="21"/>
      <c r="J20" s="21"/>
    </row>
    <row r="21" spans="2:11" ht="15" customHeight="1" x14ac:dyDescent="0.25">
      <c r="B21" s="20" t="s">
        <v>38</v>
      </c>
      <c r="C21" s="20"/>
      <c r="D21" s="22"/>
      <c r="E21" s="22"/>
      <c r="F21" s="22"/>
      <c r="G21" s="21"/>
      <c r="H21" s="21"/>
      <c r="I21" s="21"/>
      <c r="J21" s="21"/>
    </row>
    <row r="22" spans="2:11" ht="15" customHeight="1" x14ac:dyDescent="0.25">
      <c r="B22" s="319" t="s">
        <v>18</v>
      </c>
      <c r="C22" s="319"/>
      <c r="D22" s="319"/>
      <c r="E22" s="319"/>
      <c r="F22" s="127"/>
      <c r="G22" s="127"/>
      <c r="H22" s="21"/>
      <c r="I22" s="21"/>
      <c r="J22" s="21"/>
    </row>
    <row r="23" spans="2:11" x14ac:dyDescent="0.25">
      <c r="D23" s="22"/>
      <c r="E23" s="22"/>
      <c r="F23" s="22"/>
      <c r="G23" s="21"/>
      <c r="H23" s="21"/>
      <c r="I23" s="21"/>
      <c r="J23" s="21"/>
    </row>
    <row r="24" spans="2:11" x14ac:dyDescent="0.25">
      <c r="D24" s="22"/>
      <c r="E24" s="22"/>
      <c r="F24" s="22"/>
      <c r="G24" s="21"/>
      <c r="H24" s="21"/>
      <c r="I24" s="21"/>
      <c r="J24" s="21"/>
    </row>
    <row r="25" spans="2:11" x14ac:dyDescent="0.25">
      <c r="D25" s="22"/>
      <c r="E25" s="22"/>
      <c r="F25" s="22"/>
      <c r="G25" s="21"/>
      <c r="H25" s="21"/>
      <c r="I25" s="21"/>
      <c r="J25" s="21"/>
    </row>
    <row r="26" spans="2:11" x14ac:dyDescent="0.25">
      <c r="D26" s="22"/>
      <c r="E26" s="22"/>
      <c r="F26" s="22"/>
      <c r="G26" s="21"/>
      <c r="H26" s="21"/>
      <c r="I26" s="21"/>
      <c r="J26" s="21"/>
    </row>
    <row r="27" spans="2:11" x14ac:dyDescent="0.25">
      <c r="D27" s="24"/>
      <c r="E27" s="24"/>
      <c r="G27" s="21"/>
      <c r="H27" s="21"/>
      <c r="I27" s="21"/>
      <c r="J27" s="21"/>
    </row>
    <row r="28" spans="2:11" x14ac:dyDescent="0.25">
      <c r="D28" s="25"/>
      <c r="E28" s="25"/>
      <c r="G28" s="21"/>
      <c r="H28" s="23"/>
      <c r="I28" s="21"/>
      <c r="J28" s="21"/>
    </row>
    <row r="29" spans="2:11" x14ac:dyDescent="0.25">
      <c r="G29" s="21"/>
      <c r="H29" s="21"/>
      <c r="I29" s="21"/>
      <c r="J29" s="21"/>
    </row>
    <row r="30" spans="2:11" x14ac:dyDescent="0.25">
      <c r="G30" s="26"/>
      <c r="K30" s="27"/>
    </row>
    <row r="31" spans="2:11" x14ac:dyDescent="0.25">
      <c r="G31" s="26"/>
    </row>
    <row r="32" spans="2:11" x14ac:dyDescent="0.25">
      <c r="G32" s="26"/>
    </row>
    <row r="33" spans="7:7" x14ac:dyDescent="0.25">
      <c r="G33" s="26"/>
    </row>
    <row r="35" spans="7:7" x14ac:dyDescent="0.25">
      <c r="G35" s="26"/>
    </row>
    <row r="36" spans="7:7" x14ac:dyDescent="0.25">
      <c r="G36" s="26"/>
    </row>
    <row r="37" spans="7:7" x14ac:dyDescent="0.25">
      <c r="G37" s="26"/>
    </row>
    <row r="39" spans="7:7" x14ac:dyDescent="0.25">
      <c r="G39" s="26"/>
    </row>
    <row r="45" spans="7:7" x14ac:dyDescent="0.25">
      <c r="G45" s="81"/>
    </row>
    <row r="54" spans="2:5" ht="13.95" customHeight="1" x14ac:dyDescent="0.25">
      <c r="B54" s="20" t="s">
        <v>39</v>
      </c>
      <c r="C54" s="74"/>
      <c r="D54" s="75"/>
      <c r="E54" s="75"/>
    </row>
    <row r="55" spans="2:5" ht="15.6" customHeight="1" x14ac:dyDescent="0.25">
      <c r="B55" s="126" t="s">
        <v>15</v>
      </c>
      <c r="C55" s="77"/>
      <c r="D55" s="77"/>
      <c r="E55" s="77"/>
    </row>
    <row r="86" spans="2:5" ht="15" x14ac:dyDescent="0.25">
      <c r="B86" s="20" t="s">
        <v>40</v>
      </c>
      <c r="C86" s="74"/>
      <c r="D86" s="75"/>
      <c r="E86" s="75"/>
    </row>
    <row r="87" spans="2:5" ht="15" x14ac:dyDescent="0.25">
      <c r="B87" s="126" t="s">
        <v>16</v>
      </c>
      <c r="C87" s="77"/>
      <c r="D87" s="77"/>
      <c r="E87" s="77"/>
    </row>
  </sheetData>
  <mergeCells count="4">
    <mergeCell ref="B7:B15"/>
    <mergeCell ref="B16:B19"/>
    <mergeCell ref="B3:E3"/>
    <mergeCell ref="B22:E22"/>
  </mergeCells>
  <pageMargins left="0.7" right="0.7" top="0.75" bottom="0.75" header="0.3" footer="0.3"/>
  <pageSetup scale="34"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03"/>
  <sheetViews>
    <sheetView showGridLines="0" view="pageBreakPreview" zoomScaleNormal="100" zoomScaleSheetLayoutView="100" workbookViewId="0"/>
  </sheetViews>
  <sheetFormatPr defaultColWidth="8.88671875" defaultRowHeight="13.2" x14ac:dyDescent="0.25"/>
  <cols>
    <col min="1" max="1" width="3.44140625" style="2" customWidth="1"/>
    <col min="2" max="2" width="9.88671875" style="15" customWidth="1"/>
    <col min="3" max="3" width="48.5546875" style="2" customWidth="1"/>
    <col min="4" max="4" width="15.6640625" style="11" customWidth="1"/>
    <col min="5" max="5" width="12.6640625" style="2" customWidth="1"/>
    <col min="6" max="6" width="15.6640625" style="11" customWidth="1"/>
    <col min="7" max="7" width="12.6640625" style="2" customWidth="1"/>
    <col min="8" max="8" width="15.6640625" style="11" customWidth="1"/>
    <col min="9" max="9" width="12.6640625" style="2" customWidth="1"/>
    <col min="10" max="10" width="3.5546875" style="68" customWidth="1"/>
    <col min="11" max="16384" width="8.88671875" style="2"/>
  </cols>
  <sheetData>
    <row r="1" spans="2:11" ht="18" customHeight="1" x14ac:dyDescent="0.25">
      <c r="C1" s="10"/>
    </row>
    <row r="2" spans="2:11" ht="15" customHeight="1" x14ac:dyDescent="0.25">
      <c r="B2" s="322" t="s">
        <v>41</v>
      </c>
      <c r="C2" s="322"/>
      <c r="D2" s="322"/>
      <c r="E2" s="322"/>
      <c r="F2" s="322"/>
      <c r="G2" s="322"/>
      <c r="H2" s="322"/>
      <c r="I2" s="322"/>
    </row>
    <row r="3" spans="2:11" ht="15" customHeight="1" x14ac:dyDescent="0.25">
      <c r="B3" s="319" t="s">
        <v>252</v>
      </c>
      <c r="C3" s="319"/>
      <c r="D3" s="319"/>
      <c r="E3" s="319"/>
      <c r="F3" s="319"/>
      <c r="G3" s="319"/>
      <c r="H3" s="319"/>
      <c r="I3" s="319"/>
    </row>
    <row r="4" spans="2:11" ht="13.8" thickBot="1" x14ac:dyDescent="0.3">
      <c r="C4" s="12"/>
    </row>
    <row r="5" spans="2:11" ht="30.6" customHeight="1" thickBot="1" x14ac:dyDescent="0.3">
      <c r="B5" s="320" t="s">
        <v>42</v>
      </c>
      <c r="C5" s="320" t="s">
        <v>259</v>
      </c>
      <c r="D5" s="323" t="s">
        <v>43</v>
      </c>
      <c r="E5" s="324"/>
      <c r="F5" s="324"/>
      <c r="G5" s="324"/>
      <c r="H5" s="324"/>
      <c r="I5" s="325"/>
      <c r="J5" s="69"/>
    </row>
    <row r="6" spans="2:11" ht="15" customHeight="1" x14ac:dyDescent="0.25">
      <c r="B6" s="321"/>
      <c r="C6" s="321"/>
      <c r="D6" s="326" t="s">
        <v>44</v>
      </c>
      <c r="E6" s="327"/>
      <c r="F6" s="327"/>
      <c r="G6" s="327"/>
      <c r="H6" s="327"/>
      <c r="I6" s="328"/>
      <c r="J6" s="70"/>
    </row>
    <row r="7" spans="2:11" ht="14.4" customHeight="1" thickBot="1" x14ac:dyDescent="0.3">
      <c r="B7" s="321"/>
      <c r="C7" s="321"/>
      <c r="D7" s="329"/>
      <c r="E7" s="330"/>
      <c r="F7" s="330"/>
      <c r="G7" s="330"/>
      <c r="H7" s="330"/>
      <c r="I7" s="331"/>
      <c r="J7" s="70"/>
    </row>
    <row r="8" spans="2:11" ht="36" customHeight="1" x14ac:dyDescent="0.25">
      <c r="B8" s="321"/>
      <c r="C8" s="321"/>
      <c r="D8" s="332" t="s">
        <v>45</v>
      </c>
      <c r="E8" s="333"/>
      <c r="F8" s="332" t="s">
        <v>46</v>
      </c>
      <c r="G8" s="333"/>
      <c r="H8" s="332" t="s">
        <v>47</v>
      </c>
      <c r="I8" s="333"/>
      <c r="J8" s="71"/>
    </row>
    <row r="9" spans="2:11" ht="43.5" customHeight="1" x14ac:dyDescent="0.25">
      <c r="B9" s="334"/>
      <c r="C9" s="334"/>
      <c r="D9" s="151" t="s">
        <v>48</v>
      </c>
      <c r="E9" s="151" t="s">
        <v>49</v>
      </c>
      <c r="F9" s="151" t="s">
        <v>48</v>
      </c>
      <c r="G9" s="151" t="s">
        <v>50</v>
      </c>
      <c r="H9" s="151" t="s">
        <v>48</v>
      </c>
      <c r="I9" s="151" t="s">
        <v>50</v>
      </c>
      <c r="J9" s="72"/>
    </row>
    <row r="10" spans="2:11" s="65" customFormat="1" ht="19.95" customHeight="1" x14ac:dyDescent="0.3">
      <c r="B10" s="235">
        <v>1</v>
      </c>
      <c r="C10" s="236" t="s">
        <v>51</v>
      </c>
      <c r="D10" s="237">
        <v>234154.96072999996</v>
      </c>
      <c r="E10" s="238">
        <v>4.8460689525002376E-2</v>
      </c>
      <c r="F10" s="237">
        <v>3294710.12139</v>
      </c>
      <c r="G10" s="238">
        <v>8.2260053451560344E-2</v>
      </c>
      <c r="H10" s="239">
        <v>3528865.0821199999</v>
      </c>
      <c r="I10" s="240">
        <v>7.8621501498874494E-2</v>
      </c>
      <c r="J10" s="241"/>
      <c r="K10" s="242"/>
    </row>
    <row r="11" spans="2:11" s="65" customFormat="1" ht="19.95" customHeight="1" x14ac:dyDescent="0.3">
      <c r="B11" s="235">
        <v>2</v>
      </c>
      <c r="C11" s="236" t="s">
        <v>52</v>
      </c>
      <c r="D11" s="237">
        <v>792965.36868999992</v>
      </c>
      <c r="E11" s="238">
        <v>0.1641120410875061</v>
      </c>
      <c r="F11" s="237">
        <v>2615378.7502571787</v>
      </c>
      <c r="G11" s="238">
        <v>6.5298975589835814E-2</v>
      </c>
      <c r="H11" s="239">
        <v>3408344.1189471786</v>
      </c>
      <c r="I11" s="240">
        <v>7.593634951197982E-2</v>
      </c>
      <c r="J11" s="241"/>
      <c r="K11" s="242"/>
    </row>
    <row r="12" spans="2:11" s="65" customFormat="1" ht="19.95" customHeight="1" x14ac:dyDescent="0.3">
      <c r="B12" s="235">
        <v>3</v>
      </c>
      <c r="C12" s="236" t="s">
        <v>53</v>
      </c>
      <c r="D12" s="237">
        <v>74627.840850000008</v>
      </c>
      <c r="E12" s="238">
        <v>1.5444971202311118E-2</v>
      </c>
      <c r="F12" s="237">
        <v>2942204.2994200001</v>
      </c>
      <c r="G12" s="238">
        <v>7.3458930837166314E-2</v>
      </c>
      <c r="H12" s="239">
        <v>3016832.1402699999</v>
      </c>
      <c r="I12" s="240">
        <v>6.7213641530210505E-2</v>
      </c>
      <c r="J12" s="241"/>
      <c r="K12" s="242"/>
    </row>
    <row r="13" spans="2:11" s="65" customFormat="1" ht="19.95" customHeight="1" x14ac:dyDescent="0.3">
      <c r="B13" s="235">
        <v>4</v>
      </c>
      <c r="C13" s="236" t="s">
        <v>54</v>
      </c>
      <c r="D13" s="237">
        <v>28811.836300000003</v>
      </c>
      <c r="E13" s="238">
        <v>5.9628950385103106E-3</v>
      </c>
      <c r="F13" s="237">
        <v>2522583.1883999999</v>
      </c>
      <c r="G13" s="238">
        <v>6.298211990384342E-2</v>
      </c>
      <c r="H13" s="239">
        <v>2551395.0247</v>
      </c>
      <c r="I13" s="240">
        <v>5.6843915278892689E-2</v>
      </c>
      <c r="J13" s="241"/>
      <c r="K13" s="242"/>
    </row>
    <row r="14" spans="2:11" s="65" customFormat="1" ht="19.95" customHeight="1" x14ac:dyDescent="0.3">
      <c r="B14" s="235">
        <v>5</v>
      </c>
      <c r="C14" s="236" t="s">
        <v>55</v>
      </c>
      <c r="D14" s="237">
        <v>99257.147493333323</v>
      </c>
      <c r="E14" s="238">
        <v>2.0542250280822377E-2</v>
      </c>
      <c r="F14" s="237">
        <v>2319594.1927999998</v>
      </c>
      <c r="G14" s="238">
        <v>5.7914030447436288E-2</v>
      </c>
      <c r="H14" s="239">
        <v>2418851.3402933329</v>
      </c>
      <c r="I14" s="240">
        <v>5.3890902556744433E-2</v>
      </c>
      <c r="J14" s="241"/>
      <c r="K14" s="242"/>
    </row>
    <row r="15" spans="2:11" s="65" customFormat="1" ht="19.95" customHeight="1" x14ac:dyDescent="0.3">
      <c r="B15" s="235">
        <v>6</v>
      </c>
      <c r="C15" s="236" t="s">
        <v>56</v>
      </c>
      <c r="D15" s="237">
        <v>245.74799999999999</v>
      </c>
      <c r="E15" s="238">
        <v>5.085998388529757E-5</v>
      </c>
      <c r="F15" s="237">
        <v>2149208.37629</v>
      </c>
      <c r="G15" s="238">
        <v>5.3659954714792721E-2</v>
      </c>
      <c r="H15" s="239">
        <v>2149454.1242900002</v>
      </c>
      <c r="I15" s="240">
        <v>4.7888855686458787E-2</v>
      </c>
      <c r="J15" s="241"/>
      <c r="K15" s="242"/>
    </row>
    <row r="16" spans="2:11" s="65" customFormat="1" ht="19.95" customHeight="1" x14ac:dyDescent="0.3">
      <c r="B16" s="235">
        <v>7</v>
      </c>
      <c r="C16" s="236" t="s">
        <v>57</v>
      </c>
      <c r="D16" s="237">
        <v>454076.87252735882</v>
      </c>
      <c r="E16" s="238">
        <v>9.397570852836154E-2</v>
      </c>
      <c r="F16" s="237">
        <v>1679538.3099114418</v>
      </c>
      <c r="G16" s="238">
        <v>4.1933555929639987E-2</v>
      </c>
      <c r="H16" s="239">
        <v>2133615.1824388006</v>
      </c>
      <c r="I16" s="240">
        <v>4.7535971299689728E-2</v>
      </c>
      <c r="J16" s="241"/>
      <c r="K16" s="242"/>
    </row>
    <row r="17" spans="2:11" s="65" customFormat="1" ht="19.95" customHeight="1" x14ac:dyDescent="0.3">
      <c r="B17" s="235">
        <v>8</v>
      </c>
      <c r="C17" s="236" t="s">
        <v>58</v>
      </c>
      <c r="D17" s="237"/>
      <c r="E17" s="238">
        <v>0</v>
      </c>
      <c r="F17" s="237">
        <v>1947327</v>
      </c>
      <c r="G17" s="238">
        <v>4.8619519534570013E-2</v>
      </c>
      <c r="H17" s="239">
        <v>1947327</v>
      </c>
      <c r="I17" s="240">
        <v>4.3385555720175453E-2</v>
      </c>
      <c r="J17" s="241"/>
      <c r="K17" s="242"/>
    </row>
    <row r="18" spans="2:11" s="65" customFormat="1" ht="19.95" customHeight="1" x14ac:dyDescent="0.3">
      <c r="B18" s="235">
        <v>9</v>
      </c>
      <c r="C18" s="236" t="s">
        <v>59</v>
      </c>
      <c r="D18" s="237">
        <v>306654.76300000004</v>
      </c>
      <c r="E18" s="238">
        <v>6.3465242054990267E-2</v>
      </c>
      <c r="F18" s="237">
        <v>1427888.3670000001</v>
      </c>
      <c r="G18" s="238">
        <v>3.5650533450489713E-2</v>
      </c>
      <c r="H18" s="239">
        <v>1734543.1300000001</v>
      </c>
      <c r="I18" s="240">
        <v>3.8644828329121167E-2</v>
      </c>
      <c r="J18" s="241"/>
      <c r="K18" s="242"/>
    </row>
    <row r="19" spans="2:11" s="65" customFormat="1" ht="19.95" customHeight="1" x14ac:dyDescent="0.3">
      <c r="B19" s="235">
        <v>10</v>
      </c>
      <c r="C19" s="236" t="s">
        <v>60</v>
      </c>
      <c r="D19" s="243">
        <v>125475.17296</v>
      </c>
      <c r="E19" s="244">
        <v>2.596833046352575E-2</v>
      </c>
      <c r="F19" s="243">
        <v>1467686.8290425315</v>
      </c>
      <c r="G19" s="244">
        <v>3.6644194044073999E-2</v>
      </c>
      <c r="H19" s="245">
        <v>1593162.0020025317</v>
      </c>
      <c r="I19" s="246">
        <v>3.5494921402079417E-2</v>
      </c>
      <c r="J19" s="241"/>
      <c r="K19" s="242"/>
    </row>
    <row r="20" spans="2:11" s="65" customFormat="1" ht="19.95" customHeight="1" x14ac:dyDescent="0.3">
      <c r="B20" s="235">
        <v>11</v>
      </c>
      <c r="C20" s="236" t="s">
        <v>61</v>
      </c>
      <c r="D20" s="243"/>
      <c r="E20" s="238">
        <v>0</v>
      </c>
      <c r="F20" s="247">
        <v>1554735.8449076833</v>
      </c>
      <c r="G20" s="238">
        <v>3.8817573927021669E-2</v>
      </c>
      <c r="H20" s="239">
        <v>1554735.8449076833</v>
      </c>
      <c r="I20" s="240">
        <v>3.4638804181011382E-2</v>
      </c>
      <c r="J20" s="241"/>
      <c r="K20" s="242"/>
    </row>
    <row r="21" spans="2:11" s="65" customFormat="1" ht="19.95" customHeight="1" x14ac:dyDescent="0.3">
      <c r="B21" s="235">
        <v>12</v>
      </c>
      <c r="C21" s="236" t="s">
        <v>62</v>
      </c>
      <c r="D21" s="237">
        <v>61828.819619999995</v>
      </c>
      <c r="E21" s="238">
        <v>1.2796086924492448E-2</v>
      </c>
      <c r="F21" s="237">
        <v>1416537.3316099991</v>
      </c>
      <c r="G21" s="238">
        <v>3.5367128615615168E-2</v>
      </c>
      <c r="H21" s="239">
        <v>1478366.151229999</v>
      </c>
      <c r="I21" s="240">
        <v>3.2937322303347331E-2</v>
      </c>
      <c r="J21" s="241"/>
      <c r="K21" s="242"/>
    </row>
    <row r="22" spans="2:11" s="65" customFormat="1" ht="19.95" customHeight="1" x14ac:dyDescent="0.3">
      <c r="B22" s="235">
        <v>13</v>
      </c>
      <c r="C22" s="236" t="s">
        <v>63</v>
      </c>
      <c r="D22" s="237">
        <v>5280.8752500000001</v>
      </c>
      <c r="E22" s="238">
        <v>1.0929294647983577E-3</v>
      </c>
      <c r="F22" s="237">
        <v>1347694.7633600009</v>
      </c>
      <c r="G22" s="238">
        <v>3.3648314779089118E-2</v>
      </c>
      <c r="H22" s="239">
        <v>1352975.638610001</v>
      </c>
      <c r="I22" s="240">
        <v>3.0143678979932059E-2</v>
      </c>
      <c r="J22" s="241"/>
      <c r="K22" s="242"/>
    </row>
    <row r="23" spans="2:11" s="65" customFormat="1" ht="19.95" customHeight="1" x14ac:dyDescent="0.3">
      <c r="B23" s="235">
        <v>14</v>
      </c>
      <c r="C23" s="236" t="s">
        <v>64</v>
      </c>
      <c r="D23" s="237">
        <v>30696.367580000002</v>
      </c>
      <c r="E23" s="238">
        <v>6.3529174620178845E-3</v>
      </c>
      <c r="F23" s="237">
        <v>1123195.1963400003</v>
      </c>
      <c r="G23" s="238">
        <v>2.8043164188442847E-2</v>
      </c>
      <c r="H23" s="239">
        <v>1153891.5639200003</v>
      </c>
      <c r="I23" s="240">
        <v>2.5708176768201522E-2</v>
      </c>
      <c r="J23" s="241"/>
      <c r="K23" s="242"/>
    </row>
    <row r="24" spans="2:11" s="65" customFormat="1" ht="19.95" customHeight="1" x14ac:dyDescent="0.3">
      <c r="B24" s="235">
        <v>15</v>
      </c>
      <c r="C24" s="236" t="s">
        <v>65</v>
      </c>
      <c r="D24" s="237">
        <v>56983.27046</v>
      </c>
      <c r="E24" s="238">
        <v>1.1793252507964066E-2</v>
      </c>
      <c r="F24" s="237">
        <v>1078951.5846699998</v>
      </c>
      <c r="G24" s="238">
        <v>2.6938520160054439E-2</v>
      </c>
      <c r="H24" s="239">
        <v>1135934.8551299998</v>
      </c>
      <c r="I24" s="240">
        <v>2.5308109501759095E-2</v>
      </c>
      <c r="J24" s="241"/>
      <c r="K24" s="242"/>
    </row>
    <row r="25" spans="2:11" s="65" customFormat="1" ht="19.95" customHeight="1" x14ac:dyDescent="0.3">
      <c r="B25" s="235">
        <v>16</v>
      </c>
      <c r="C25" s="236" t="s">
        <v>66</v>
      </c>
      <c r="D25" s="237">
        <v>93003</v>
      </c>
      <c r="E25" s="238">
        <v>1.9247892480444725E-2</v>
      </c>
      <c r="F25" s="237">
        <v>953694</v>
      </c>
      <c r="G25" s="238">
        <v>2.3811175043021649E-2</v>
      </c>
      <c r="H25" s="239">
        <v>1046697</v>
      </c>
      <c r="I25" s="240">
        <v>2.3319930867101664E-2</v>
      </c>
      <c r="J25" s="241"/>
      <c r="K25" s="242"/>
    </row>
    <row r="26" spans="2:11" s="65" customFormat="1" ht="19.95" customHeight="1" x14ac:dyDescent="0.3">
      <c r="B26" s="235">
        <v>17</v>
      </c>
      <c r="C26" s="236" t="s">
        <v>67</v>
      </c>
      <c r="D26" s="237">
        <v>205663</v>
      </c>
      <c r="E26" s="238">
        <v>4.2563995905569751E-2</v>
      </c>
      <c r="F26" s="237">
        <v>794470</v>
      </c>
      <c r="G26" s="238">
        <v>1.9835779858559881E-2</v>
      </c>
      <c r="H26" s="239">
        <v>1000133</v>
      </c>
      <c r="I26" s="240">
        <v>2.2282506224730738E-2</v>
      </c>
      <c r="J26" s="241"/>
      <c r="K26" s="242"/>
    </row>
    <row r="27" spans="2:11" s="65" customFormat="1" ht="19.95" customHeight="1" x14ac:dyDescent="0.3">
      <c r="B27" s="235">
        <v>18</v>
      </c>
      <c r="C27" s="236" t="s">
        <v>68</v>
      </c>
      <c r="D27" s="248"/>
      <c r="E27" s="238">
        <v>0</v>
      </c>
      <c r="F27" s="237">
        <v>966667.55000000028</v>
      </c>
      <c r="G27" s="238">
        <v>2.4135089705355058E-2</v>
      </c>
      <c r="H27" s="239">
        <v>966667.55000000028</v>
      </c>
      <c r="I27" s="240">
        <v>2.1536911290918524E-2</v>
      </c>
      <c r="J27" s="241"/>
      <c r="K27" s="242"/>
    </row>
    <row r="28" spans="2:11" s="65" customFormat="1" ht="19.95" customHeight="1" x14ac:dyDescent="0.3">
      <c r="B28" s="235">
        <v>19</v>
      </c>
      <c r="C28" s="236" t="s">
        <v>69</v>
      </c>
      <c r="D28" s="237">
        <v>97420.467420000001</v>
      </c>
      <c r="E28" s="238">
        <v>2.0162131138724861E-2</v>
      </c>
      <c r="F28" s="237">
        <v>761389.09846880008</v>
      </c>
      <c r="G28" s="238">
        <v>1.9009838689861783E-2</v>
      </c>
      <c r="H28" s="239">
        <v>858809.56588880008</v>
      </c>
      <c r="I28" s="240">
        <v>1.9133884691111571E-2</v>
      </c>
      <c r="J28" s="241"/>
      <c r="K28" s="242"/>
    </row>
    <row r="29" spans="2:11" s="65" customFormat="1" ht="19.95" customHeight="1" x14ac:dyDescent="0.3">
      <c r="B29" s="235">
        <v>20</v>
      </c>
      <c r="C29" s="236" t="s">
        <v>70</v>
      </c>
      <c r="D29" s="237">
        <v>25660</v>
      </c>
      <c r="E29" s="238">
        <v>5.3105912825200437E-3</v>
      </c>
      <c r="F29" s="237">
        <v>793498</v>
      </c>
      <c r="G29" s="238">
        <v>1.9811511631915048E-2</v>
      </c>
      <c r="H29" s="239">
        <v>819158</v>
      </c>
      <c r="I29" s="240">
        <v>1.8250465922070348E-2</v>
      </c>
      <c r="J29" s="241"/>
      <c r="K29" s="242"/>
    </row>
    <row r="30" spans="2:11" s="65" customFormat="1" ht="19.95" customHeight="1" x14ac:dyDescent="0.3">
      <c r="B30" s="235">
        <v>21</v>
      </c>
      <c r="C30" s="236" t="s">
        <v>71</v>
      </c>
      <c r="D30" s="237">
        <v>217472.50379154691</v>
      </c>
      <c r="E30" s="238">
        <v>4.5008089743694323E-2</v>
      </c>
      <c r="F30" s="237">
        <v>547015.14349149505</v>
      </c>
      <c r="G30" s="238">
        <v>1.3657497407826402E-2</v>
      </c>
      <c r="H30" s="239">
        <v>764487.64728304197</v>
      </c>
      <c r="I30" s="240">
        <v>1.7032435445399903E-2</v>
      </c>
      <c r="J30" s="241"/>
      <c r="K30" s="242"/>
    </row>
    <row r="31" spans="2:11" s="65" customFormat="1" ht="19.95" customHeight="1" x14ac:dyDescent="0.3">
      <c r="B31" s="235">
        <v>22</v>
      </c>
      <c r="C31" s="236" t="s">
        <v>72</v>
      </c>
      <c r="D31" s="237"/>
      <c r="E31" s="238">
        <v>0</v>
      </c>
      <c r="F31" s="237">
        <v>637668.51475913904</v>
      </c>
      <c r="G31" s="238">
        <v>1.5920868354370996E-2</v>
      </c>
      <c r="H31" s="239">
        <v>637668.51475913904</v>
      </c>
      <c r="I31" s="240">
        <v>1.4206963123339916E-2</v>
      </c>
      <c r="J31" s="241"/>
      <c r="K31" s="242"/>
    </row>
    <row r="32" spans="2:11" s="65" customFormat="1" ht="19.95" customHeight="1" x14ac:dyDescent="0.3">
      <c r="B32" s="235">
        <v>23</v>
      </c>
      <c r="C32" s="236" t="s">
        <v>73</v>
      </c>
      <c r="D32" s="237">
        <v>109355.772</v>
      </c>
      <c r="E32" s="238">
        <v>2.2632260696665997E-2</v>
      </c>
      <c r="F32" s="237">
        <v>499566.1</v>
      </c>
      <c r="G32" s="238">
        <v>1.2472822365097879E-2</v>
      </c>
      <c r="H32" s="239">
        <v>608921.87199999997</v>
      </c>
      <c r="I32" s="240">
        <v>1.3566501058573903E-2</v>
      </c>
      <c r="J32" s="241"/>
      <c r="K32" s="242"/>
    </row>
    <row r="33" spans="2:11" s="65" customFormat="1" ht="19.95" customHeight="1" x14ac:dyDescent="0.3">
      <c r="B33" s="235">
        <v>24</v>
      </c>
      <c r="C33" s="236" t="s">
        <v>74</v>
      </c>
      <c r="D33" s="237">
        <v>133364.23199999999</v>
      </c>
      <c r="E33" s="238">
        <v>2.7601049409944685E-2</v>
      </c>
      <c r="F33" s="237">
        <v>474689.587</v>
      </c>
      <c r="G33" s="238">
        <v>1.1851722719401247E-2</v>
      </c>
      <c r="H33" s="239">
        <v>608053.81900000002</v>
      </c>
      <c r="I33" s="240">
        <v>1.3547161234394624E-2</v>
      </c>
      <c r="J33" s="241"/>
      <c r="K33" s="242"/>
    </row>
    <row r="34" spans="2:11" s="65" customFormat="1" ht="19.95" customHeight="1" x14ac:dyDescent="0.3">
      <c r="B34" s="235">
        <v>25</v>
      </c>
      <c r="C34" s="236" t="s">
        <v>75</v>
      </c>
      <c r="D34" s="237">
        <v>69490.547520000007</v>
      </c>
      <c r="E34" s="238">
        <v>1.4381757438708375E-2</v>
      </c>
      <c r="F34" s="237">
        <v>520903.19741899997</v>
      </c>
      <c r="G34" s="238">
        <v>1.3005552319940642E-2</v>
      </c>
      <c r="H34" s="239">
        <v>590393.744939</v>
      </c>
      <c r="I34" s="240">
        <v>1.3153702854165755E-2</v>
      </c>
      <c r="J34" s="241"/>
      <c r="K34" s="242"/>
    </row>
    <row r="35" spans="2:11" s="65" customFormat="1" ht="19.95" customHeight="1" x14ac:dyDescent="0.3">
      <c r="B35" s="235">
        <v>26</v>
      </c>
      <c r="C35" s="236" t="s">
        <v>76</v>
      </c>
      <c r="D35" s="248">
        <v>116901</v>
      </c>
      <c r="E35" s="238">
        <v>2.4193820402099598E-2</v>
      </c>
      <c r="F35" s="237">
        <v>392273</v>
      </c>
      <c r="G35" s="238">
        <v>9.7940021302967521E-3</v>
      </c>
      <c r="H35" s="239">
        <v>509174</v>
      </c>
      <c r="I35" s="240">
        <v>1.1344164050652313E-2</v>
      </c>
      <c r="J35" s="241"/>
      <c r="K35" s="242"/>
    </row>
    <row r="36" spans="2:11" s="65" customFormat="1" ht="19.95" customHeight="1" x14ac:dyDescent="0.3">
      <c r="B36" s="235">
        <v>27</v>
      </c>
      <c r="C36" s="236" t="s">
        <v>77</v>
      </c>
      <c r="D36" s="237">
        <v>175451.23</v>
      </c>
      <c r="E36" s="238">
        <v>3.6311370714942295E-2</v>
      </c>
      <c r="F36" s="237">
        <v>294881</v>
      </c>
      <c r="G36" s="238">
        <v>7.3623857420317901E-3</v>
      </c>
      <c r="H36" s="239">
        <v>470332.23</v>
      </c>
      <c r="I36" s="240">
        <v>1.047878716397368E-2</v>
      </c>
      <c r="J36" s="241"/>
      <c r="K36" s="242"/>
    </row>
    <row r="37" spans="2:11" s="65" customFormat="1" ht="19.95" customHeight="1" x14ac:dyDescent="0.3">
      <c r="B37" s="235">
        <v>28</v>
      </c>
      <c r="C37" s="236" t="s">
        <v>78</v>
      </c>
      <c r="D37" s="237">
        <v>24878.6558</v>
      </c>
      <c r="E37" s="238">
        <v>5.1488843574550563E-3</v>
      </c>
      <c r="F37" s="237">
        <v>403982.90240000002</v>
      </c>
      <c r="G37" s="238">
        <v>1.0086366909547853E-2</v>
      </c>
      <c r="H37" s="239">
        <v>428861.55820000003</v>
      </c>
      <c r="I37" s="240">
        <v>9.5548395464795429E-3</v>
      </c>
      <c r="J37" s="241"/>
      <c r="K37" s="242"/>
    </row>
    <row r="38" spans="2:11" s="65" customFormat="1" ht="19.95" customHeight="1" x14ac:dyDescent="0.3">
      <c r="B38" s="235">
        <v>29</v>
      </c>
      <c r="C38" s="236" t="s">
        <v>79</v>
      </c>
      <c r="D38" s="237">
        <v>330004.92699999997</v>
      </c>
      <c r="E38" s="238">
        <v>6.8297789887562868E-2</v>
      </c>
      <c r="F38" s="237">
        <v>32602.989999999991</v>
      </c>
      <c r="G38" s="238">
        <v>8.1400900269466316E-4</v>
      </c>
      <c r="H38" s="239">
        <v>362607.91699999996</v>
      </c>
      <c r="I38" s="240">
        <v>8.0787386954426516E-3</v>
      </c>
      <c r="J38" s="241"/>
      <c r="K38" s="242"/>
    </row>
    <row r="39" spans="2:11" s="65" customFormat="1" ht="19.95" customHeight="1" x14ac:dyDescent="0.3">
      <c r="B39" s="235">
        <v>30</v>
      </c>
      <c r="C39" s="236" t="s">
        <v>80</v>
      </c>
      <c r="D39" s="237">
        <v>202760.658</v>
      </c>
      <c r="E39" s="238">
        <v>4.1963327467374432E-2</v>
      </c>
      <c r="F39" s="237">
        <v>68445.419000000009</v>
      </c>
      <c r="G39" s="238">
        <v>1.7088980875437612E-3</v>
      </c>
      <c r="H39" s="239">
        <v>271206.07699999999</v>
      </c>
      <c r="I39" s="240">
        <v>6.0423474667242296E-3</v>
      </c>
      <c r="J39" s="241"/>
      <c r="K39" s="242"/>
    </row>
    <row r="40" spans="2:11" s="65" customFormat="1" ht="19.95" customHeight="1" x14ac:dyDescent="0.3">
      <c r="B40" s="235">
        <v>31</v>
      </c>
      <c r="C40" s="236" t="s">
        <v>81</v>
      </c>
      <c r="D40" s="237">
        <v>29723</v>
      </c>
      <c r="E40" s="238">
        <v>6.1514693955706653E-3</v>
      </c>
      <c r="F40" s="237">
        <v>224635</v>
      </c>
      <c r="G40" s="238">
        <v>5.6085319880267333E-3</v>
      </c>
      <c r="H40" s="239">
        <v>254358</v>
      </c>
      <c r="I40" s="240">
        <v>5.6669800099687353E-3</v>
      </c>
      <c r="J40" s="241"/>
      <c r="K40" s="242"/>
    </row>
    <row r="41" spans="2:11" s="65" customFormat="1" ht="19.95" customHeight="1" x14ac:dyDescent="0.3">
      <c r="B41" s="235">
        <v>32</v>
      </c>
      <c r="C41" s="236" t="s">
        <v>82</v>
      </c>
      <c r="D41" s="237">
        <v>58786.632080000003</v>
      </c>
      <c r="E41" s="238">
        <v>1.2166476065968868E-2</v>
      </c>
      <c r="F41" s="237">
        <v>153730.34778000013</v>
      </c>
      <c r="G41" s="238">
        <v>3.8382334589650113E-3</v>
      </c>
      <c r="H41" s="239">
        <v>212516.97986000014</v>
      </c>
      <c r="I41" s="240">
        <v>4.7347812006917379E-3</v>
      </c>
      <c r="J41" s="241"/>
      <c r="K41" s="242"/>
    </row>
    <row r="42" spans="2:11" s="65" customFormat="1" ht="19.95" customHeight="1" x14ac:dyDescent="0.3">
      <c r="B42" s="235">
        <v>33</v>
      </c>
      <c r="C42" s="236" t="s">
        <v>83</v>
      </c>
      <c r="D42" s="237">
        <v>138890.74708292371</v>
      </c>
      <c r="E42" s="238">
        <v>2.8744816472380003E-2</v>
      </c>
      <c r="F42" s="237">
        <v>67135.753920000003</v>
      </c>
      <c r="G42" s="238">
        <v>1.6761992717101574E-3</v>
      </c>
      <c r="H42" s="239">
        <v>206026.5010029237</v>
      </c>
      <c r="I42" s="240">
        <v>4.590176297609559E-3</v>
      </c>
      <c r="J42" s="241"/>
      <c r="K42" s="242"/>
    </row>
    <row r="43" spans="2:11" s="65" customFormat="1" ht="19.95" customHeight="1" x14ac:dyDescent="0.3">
      <c r="B43" s="235">
        <v>34</v>
      </c>
      <c r="C43" s="236" t="s">
        <v>84</v>
      </c>
      <c r="D43" s="237">
        <v>45426.657999999996</v>
      </c>
      <c r="E43" s="238">
        <v>9.4014970369765936E-3</v>
      </c>
      <c r="F43" s="237">
        <v>159053.51407</v>
      </c>
      <c r="G43" s="238">
        <v>3.9711386091644454E-3</v>
      </c>
      <c r="H43" s="239">
        <v>204480.17207</v>
      </c>
      <c r="I43" s="240">
        <v>4.5557247955859744E-3</v>
      </c>
      <c r="J43" s="241"/>
      <c r="K43" s="242"/>
    </row>
    <row r="44" spans="2:11" s="65" customFormat="1" ht="19.95" customHeight="1" x14ac:dyDescent="0.3">
      <c r="B44" s="235">
        <v>35</v>
      </c>
      <c r="C44" s="236" t="s">
        <v>85</v>
      </c>
      <c r="D44" s="237">
        <v>12284.79876</v>
      </c>
      <c r="E44" s="238">
        <v>2.5424608418694095E-3</v>
      </c>
      <c r="F44" s="237">
        <v>190161.36967999997</v>
      </c>
      <c r="G44" s="238">
        <v>4.7478181260144541E-3</v>
      </c>
      <c r="H44" s="239">
        <v>202446.16843999998</v>
      </c>
      <c r="I44" s="240">
        <v>4.5104081241566741E-3</v>
      </c>
      <c r="J44" s="241"/>
      <c r="K44" s="242"/>
    </row>
    <row r="45" spans="2:11" s="65" customFormat="1" ht="19.95" customHeight="1" x14ac:dyDescent="0.3">
      <c r="B45" s="235">
        <v>36</v>
      </c>
      <c r="C45" s="236" t="s">
        <v>86</v>
      </c>
      <c r="D45" s="237">
        <v>72440</v>
      </c>
      <c r="E45" s="238">
        <v>1.4992175857589711E-2</v>
      </c>
      <c r="F45" s="237">
        <v>88152</v>
      </c>
      <c r="G45" s="238">
        <v>2.2009184312708732E-3</v>
      </c>
      <c r="H45" s="239">
        <v>160592</v>
      </c>
      <c r="I45" s="240">
        <v>3.5779163767638493E-3</v>
      </c>
      <c r="J45" s="241"/>
      <c r="K45" s="242"/>
    </row>
    <row r="46" spans="2:11" s="65" customFormat="1" ht="19.95" customHeight="1" x14ac:dyDescent="0.3">
      <c r="B46" s="235">
        <v>37</v>
      </c>
      <c r="C46" s="236" t="s">
        <v>87</v>
      </c>
      <c r="D46" s="237">
        <v>16480</v>
      </c>
      <c r="E46" s="238">
        <v>3.4106993116106909E-3</v>
      </c>
      <c r="F46" s="237">
        <v>126004</v>
      </c>
      <c r="G46" s="238">
        <v>3.1459811009830192E-3</v>
      </c>
      <c r="H46" s="239">
        <v>142484</v>
      </c>
      <c r="I46" s="240">
        <v>3.1744784112958321E-3</v>
      </c>
      <c r="J46" s="241"/>
      <c r="K46" s="242"/>
    </row>
    <row r="47" spans="2:11" s="65" customFormat="1" ht="19.95" customHeight="1" x14ac:dyDescent="0.3">
      <c r="B47" s="235">
        <v>38</v>
      </c>
      <c r="C47" s="249" t="s">
        <v>88</v>
      </c>
      <c r="D47" s="237">
        <v>1362.2919999999999</v>
      </c>
      <c r="E47" s="238">
        <v>2.819398292847543E-4</v>
      </c>
      <c r="F47" s="237">
        <v>136960.13400000002</v>
      </c>
      <c r="G47" s="238">
        <v>3.4195263098957328E-3</v>
      </c>
      <c r="H47" s="239">
        <v>138322.42600000001</v>
      </c>
      <c r="I47" s="240">
        <v>3.0817604442257749E-3</v>
      </c>
      <c r="J47" s="241"/>
      <c r="K47" s="242"/>
    </row>
    <row r="48" spans="2:11" s="65" customFormat="1" ht="19.95" customHeight="1" x14ac:dyDescent="0.3">
      <c r="B48" s="235">
        <v>39</v>
      </c>
      <c r="C48" s="249" t="s">
        <v>89</v>
      </c>
      <c r="D48" s="237">
        <v>27512.347999999998</v>
      </c>
      <c r="E48" s="238">
        <v>5.6939530573054467E-3</v>
      </c>
      <c r="F48" s="237">
        <v>97730.464999999997</v>
      </c>
      <c r="G48" s="238">
        <v>2.4400669493054379E-3</v>
      </c>
      <c r="H48" s="239">
        <v>125242.81299999999</v>
      </c>
      <c r="I48" s="240">
        <v>2.7903526433737192E-3</v>
      </c>
      <c r="J48" s="241"/>
      <c r="K48" s="242"/>
    </row>
    <row r="49" spans="2:11" s="65" customFormat="1" ht="19.95" customHeight="1" x14ac:dyDescent="0.3">
      <c r="B49" s="235">
        <v>40</v>
      </c>
      <c r="C49" s="236" t="s">
        <v>90</v>
      </c>
      <c r="D49" s="237">
        <v>103233.06676</v>
      </c>
      <c r="E49" s="238">
        <v>2.1365106173167021E-2</v>
      </c>
      <c r="F49" s="237">
        <v>18933.157460000002</v>
      </c>
      <c r="G49" s="238">
        <v>4.7271003738846124E-4</v>
      </c>
      <c r="H49" s="239">
        <v>122166.22422</v>
      </c>
      <c r="I49" s="240">
        <v>2.7218076512163895E-3</v>
      </c>
      <c r="J49" s="241"/>
      <c r="K49" s="242"/>
    </row>
    <row r="50" spans="2:11" s="65" customFormat="1" ht="19.95" customHeight="1" x14ac:dyDescent="0.3">
      <c r="B50" s="235"/>
      <c r="C50" s="150" t="s">
        <v>91</v>
      </c>
      <c r="D50" s="237">
        <v>253229.09440828569</v>
      </c>
      <c r="E50" s="238">
        <v>5.2408270508382197E-2</v>
      </c>
      <c r="F50" s="237">
        <v>1760893.8959017436</v>
      </c>
      <c r="G50" s="238">
        <v>4.3964786176178883E-2</v>
      </c>
      <c r="H50" s="239">
        <v>2014122.9903100294</v>
      </c>
      <c r="I50" s="240">
        <v>4.4873739861554927E-2</v>
      </c>
      <c r="J50" s="250"/>
      <c r="K50" s="242"/>
    </row>
    <row r="51" spans="2:11" s="65" customFormat="1" ht="19.95" customHeight="1" x14ac:dyDescent="0.3">
      <c r="B51" s="235"/>
      <c r="C51" s="251" t="s">
        <v>92</v>
      </c>
      <c r="D51" s="252">
        <f>SUM(D10:D50)</f>
        <v>4831853.674083448</v>
      </c>
      <c r="E51" s="253">
        <f t="shared" ref="E51:I51" si="0">SUM(E10:E50)</f>
        <v>1.0000000000000002</v>
      </c>
      <c r="F51" s="252">
        <f t="shared" si="0"/>
        <v>40052370.295749009</v>
      </c>
      <c r="G51" s="253">
        <f t="shared" si="0"/>
        <v>1.0000000000000007</v>
      </c>
      <c r="H51" s="254">
        <f t="shared" si="0"/>
        <v>44884223.96983245</v>
      </c>
      <c r="I51" s="255">
        <f t="shared" si="0"/>
        <v>1.0000000000000004</v>
      </c>
      <c r="J51" s="250"/>
    </row>
    <row r="52" spans="2:11" x14ac:dyDescent="0.25">
      <c r="F52" s="13"/>
      <c r="G52" s="14"/>
      <c r="H52" s="13"/>
      <c r="I52" s="14"/>
      <c r="J52" s="73"/>
    </row>
    <row r="53" spans="2:11" x14ac:dyDescent="0.25">
      <c r="F53" s="13"/>
      <c r="G53" s="14"/>
      <c r="H53" s="13"/>
      <c r="I53" s="14"/>
      <c r="J53" s="73"/>
    </row>
    <row r="54" spans="2:11" ht="15" customHeight="1" x14ac:dyDescent="0.25">
      <c r="B54" s="322" t="s">
        <v>93</v>
      </c>
      <c r="C54" s="322"/>
      <c r="D54" s="322"/>
      <c r="E54" s="322"/>
      <c r="F54" s="322"/>
      <c r="G54" s="322"/>
      <c r="H54" s="322"/>
      <c r="I54" s="322"/>
      <c r="J54" s="73"/>
    </row>
    <row r="55" spans="2:11" ht="15" customHeight="1" x14ac:dyDescent="0.25">
      <c r="B55" s="319" t="s">
        <v>253</v>
      </c>
      <c r="C55" s="319"/>
      <c r="D55" s="319"/>
      <c r="E55" s="319"/>
      <c r="F55" s="319"/>
      <c r="G55" s="319"/>
      <c r="H55" s="319"/>
      <c r="I55" s="319"/>
      <c r="J55" s="73"/>
    </row>
    <row r="56" spans="2:11" ht="13.8" thickBot="1" x14ac:dyDescent="0.3">
      <c r="F56" s="13"/>
      <c r="G56" s="14"/>
      <c r="H56" s="13"/>
      <c r="I56" s="14"/>
      <c r="J56" s="73"/>
    </row>
    <row r="57" spans="2:11" ht="26.4" customHeight="1" thickBot="1" x14ac:dyDescent="0.3">
      <c r="B57" s="320" t="s">
        <v>42</v>
      </c>
      <c r="C57" s="320" t="s">
        <v>260</v>
      </c>
      <c r="D57" s="323" t="s">
        <v>94</v>
      </c>
      <c r="E57" s="324"/>
      <c r="F57" s="324"/>
      <c r="G57" s="324"/>
      <c r="H57" s="324"/>
      <c r="I57" s="325"/>
    </row>
    <row r="58" spans="2:11" ht="31.95" customHeight="1" x14ac:dyDescent="0.25">
      <c r="B58" s="321"/>
      <c r="C58" s="321"/>
      <c r="D58" s="326" t="s">
        <v>44</v>
      </c>
      <c r="E58" s="327"/>
      <c r="F58" s="327"/>
      <c r="G58" s="327"/>
      <c r="H58" s="327"/>
      <c r="I58" s="328"/>
    </row>
    <row r="59" spans="2:11" ht="13.8" thickBot="1" x14ac:dyDescent="0.3">
      <c r="B59" s="321"/>
      <c r="C59" s="321"/>
      <c r="D59" s="329"/>
      <c r="E59" s="330"/>
      <c r="F59" s="330"/>
      <c r="G59" s="330"/>
      <c r="H59" s="330"/>
      <c r="I59" s="331"/>
    </row>
    <row r="60" spans="2:11" ht="33.6" customHeight="1" thickBot="1" x14ac:dyDescent="0.3">
      <c r="B60" s="321"/>
      <c r="C60" s="321"/>
      <c r="D60" s="332" t="s">
        <v>45</v>
      </c>
      <c r="E60" s="333"/>
      <c r="F60" s="332" t="s">
        <v>46</v>
      </c>
      <c r="G60" s="333"/>
      <c r="H60" s="332" t="s">
        <v>47</v>
      </c>
      <c r="I60" s="333"/>
    </row>
    <row r="61" spans="2:11" ht="37.200000000000003" customHeight="1" thickBot="1" x14ac:dyDescent="0.3">
      <c r="B61" s="321"/>
      <c r="C61" s="321"/>
      <c r="D61" s="28" t="s">
        <v>48</v>
      </c>
      <c r="E61" s="28" t="s">
        <v>49</v>
      </c>
      <c r="F61" s="28" t="s">
        <v>48</v>
      </c>
      <c r="G61" s="28" t="s">
        <v>50</v>
      </c>
      <c r="H61" s="28" t="s">
        <v>48</v>
      </c>
      <c r="I61" s="28" t="s">
        <v>50</v>
      </c>
    </row>
    <row r="62" spans="2:11" s="65" customFormat="1" ht="19.95" customHeight="1" x14ac:dyDescent="0.3">
      <c r="B62" s="256">
        <v>1</v>
      </c>
      <c r="C62" s="257" t="s">
        <v>95</v>
      </c>
      <c r="D62" s="258">
        <v>847914.28</v>
      </c>
      <c r="E62" s="259">
        <v>0.21131248115965262</v>
      </c>
      <c r="F62" s="258">
        <v>2335061.52</v>
      </c>
      <c r="G62" s="259">
        <v>7.0552548270341423E-2</v>
      </c>
      <c r="H62" s="260">
        <v>3182975.8</v>
      </c>
      <c r="I62" s="261">
        <v>8.577281136136275E-2</v>
      </c>
      <c r="J62" s="262"/>
      <c r="K62" s="263"/>
    </row>
    <row r="63" spans="2:11" s="65" customFormat="1" ht="19.95" customHeight="1" x14ac:dyDescent="0.3">
      <c r="B63" s="256">
        <v>2</v>
      </c>
      <c r="C63" s="257" t="s">
        <v>96</v>
      </c>
      <c r="D63" s="258">
        <v>45239.648000000001</v>
      </c>
      <c r="E63" s="259">
        <v>1.1274373472834207E-2</v>
      </c>
      <c r="F63" s="258">
        <v>2442935.7947299997</v>
      </c>
      <c r="G63" s="259">
        <v>7.3811907781784342E-2</v>
      </c>
      <c r="H63" s="260">
        <v>2488175.4427299998</v>
      </c>
      <c r="I63" s="261">
        <v>6.7049772380693415E-2</v>
      </c>
      <c r="J63" s="262"/>
      <c r="K63" s="263"/>
    </row>
    <row r="64" spans="2:11" s="65" customFormat="1" ht="19.95" customHeight="1" x14ac:dyDescent="0.3">
      <c r="B64" s="256">
        <v>3</v>
      </c>
      <c r="C64" s="257" t="s">
        <v>97</v>
      </c>
      <c r="D64" s="258">
        <v>18589.009999999998</v>
      </c>
      <c r="E64" s="259">
        <v>4.6326496888359917E-3</v>
      </c>
      <c r="F64" s="258">
        <v>2285828.15</v>
      </c>
      <c r="G64" s="259">
        <v>6.9064990155197375E-2</v>
      </c>
      <c r="H64" s="260">
        <v>2304417.1599999997</v>
      </c>
      <c r="I64" s="261">
        <v>6.2097970824210244E-2</v>
      </c>
      <c r="J64" s="262"/>
      <c r="K64" s="263"/>
    </row>
    <row r="65" spans="2:11" s="65" customFormat="1" ht="19.95" customHeight="1" x14ac:dyDescent="0.3">
      <c r="B65" s="256">
        <v>4</v>
      </c>
      <c r="C65" s="257" t="s">
        <v>98</v>
      </c>
      <c r="D65" s="258">
        <v>203788.06</v>
      </c>
      <c r="E65" s="259">
        <v>5.078692693949223E-2</v>
      </c>
      <c r="F65" s="258">
        <v>1985989.19</v>
      </c>
      <c r="G65" s="259">
        <v>6.0005527474004734E-2</v>
      </c>
      <c r="H65" s="260">
        <v>2189777.25</v>
      </c>
      <c r="I65" s="261">
        <v>5.9008727300928168E-2</v>
      </c>
      <c r="J65" s="262"/>
      <c r="K65" s="263"/>
    </row>
    <row r="66" spans="2:11" s="65" customFormat="1" ht="19.95" customHeight="1" x14ac:dyDescent="0.3">
      <c r="B66" s="256">
        <v>5</v>
      </c>
      <c r="C66" s="257" t="s">
        <v>99</v>
      </c>
      <c r="D66" s="258">
        <v>228</v>
      </c>
      <c r="E66" s="259">
        <v>5.6820891970826107E-5</v>
      </c>
      <c r="F66" s="258">
        <v>2103409</v>
      </c>
      <c r="G66" s="259">
        <v>6.3553299873988153E-2</v>
      </c>
      <c r="H66" s="260">
        <v>2103637</v>
      </c>
      <c r="I66" s="261">
        <v>5.6687474524243338E-2</v>
      </c>
      <c r="J66" s="262"/>
      <c r="K66" s="263"/>
    </row>
    <row r="67" spans="2:11" s="65" customFormat="1" ht="19.95" customHeight="1" x14ac:dyDescent="0.3">
      <c r="B67" s="256">
        <v>6</v>
      </c>
      <c r="C67" s="257" t="s">
        <v>100</v>
      </c>
      <c r="D67" s="258">
        <v>73349</v>
      </c>
      <c r="E67" s="259">
        <v>1.8279629847228612E-2</v>
      </c>
      <c r="F67" s="258">
        <v>1938079</v>
      </c>
      <c r="G67" s="259">
        <v>5.8557948485757683E-2</v>
      </c>
      <c r="H67" s="260">
        <v>2011428</v>
      </c>
      <c r="I67" s="261">
        <v>5.4202684924894232E-2</v>
      </c>
      <c r="J67" s="262"/>
      <c r="K67" s="263"/>
    </row>
    <row r="68" spans="2:11" s="65" customFormat="1" ht="19.95" customHeight="1" x14ac:dyDescent="0.3">
      <c r="B68" s="256">
        <v>7</v>
      </c>
      <c r="C68" s="257" t="s">
        <v>101</v>
      </c>
      <c r="D68" s="258">
        <v>390663</v>
      </c>
      <c r="E68" s="259">
        <v>9.7358860175433506E-2</v>
      </c>
      <c r="F68" s="258">
        <v>1615626</v>
      </c>
      <c r="G68" s="259">
        <v>4.8815215520239756E-2</v>
      </c>
      <c r="H68" s="260">
        <v>2006289</v>
      </c>
      <c r="I68" s="261">
        <v>5.4064202415041014E-2</v>
      </c>
      <c r="J68" s="262"/>
      <c r="K68" s="263"/>
    </row>
    <row r="69" spans="2:11" s="65" customFormat="1" ht="19.95" customHeight="1" x14ac:dyDescent="0.3">
      <c r="B69" s="256">
        <v>8</v>
      </c>
      <c r="C69" s="257" t="s">
        <v>102</v>
      </c>
      <c r="D69" s="258">
        <v>40807</v>
      </c>
      <c r="E69" s="259">
        <v>1.0169693590585531E-2</v>
      </c>
      <c r="F69" s="258">
        <v>1897216</v>
      </c>
      <c r="G69" s="259">
        <v>5.7323296312665917E-2</v>
      </c>
      <c r="H69" s="260">
        <v>1938023</v>
      </c>
      <c r="I69" s="261">
        <v>5.2224613581096757E-2</v>
      </c>
      <c r="J69" s="262"/>
      <c r="K69" s="263"/>
    </row>
    <row r="70" spans="2:11" s="65" customFormat="1" ht="19.95" customHeight="1" x14ac:dyDescent="0.3">
      <c r="B70" s="256">
        <v>9</v>
      </c>
      <c r="C70" s="257" t="s">
        <v>103</v>
      </c>
      <c r="D70" s="258">
        <v>126058</v>
      </c>
      <c r="E70" s="259">
        <v>3.1415473684466656E-2</v>
      </c>
      <c r="F70" s="258">
        <v>1420842</v>
      </c>
      <c r="G70" s="259">
        <v>4.2929928368451914E-2</v>
      </c>
      <c r="H70" s="260">
        <v>1546900</v>
      </c>
      <c r="I70" s="261">
        <v>4.1684879255095827E-2</v>
      </c>
      <c r="J70" s="262"/>
      <c r="K70" s="263"/>
    </row>
    <row r="71" spans="2:11" s="65" customFormat="1" ht="19.95" customHeight="1" x14ac:dyDescent="0.3">
      <c r="B71" s="256">
        <v>10</v>
      </c>
      <c r="C71" s="257" t="s">
        <v>104</v>
      </c>
      <c r="D71" s="264">
        <v>0</v>
      </c>
      <c r="E71" s="265">
        <v>0</v>
      </c>
      <c r="F71" s="264">
        <v>1335424</v>
      </c>
      <c r="G71" s="259">
        <v>4.0349072353936276E-2</v>
      </c>
      <c r="H71" s="266">
        <v>1335424</v>
      </c>
      <c r="I71" s="267">
        <v>3.5986158248339964E-2</v>
      </c>
      <c r="J71" s="262"/>
      <c r="K71" s="263"/>
    </row>
    <row r="72" spans="2:11" s="65" customFormat="1" ht="19.95" customHeight="1" x14ac:dyDescent="0.3">
      <c r="B72" s="256">
        <v>11</v>
      </c>
      <c r="C72" s="257" t="s">
        <v>105</v>
      </c>
      <c r="D72" s="264">
        <v>1729</v>
      </c>
      <c r="E72" s="259">
        <v>4.3089176411209795E-4</v>
      </c>
      <c r="F72" s="268">
        <v>1256725</v>
      </c>
      <c r="G72" s="259">
        <v>3.7971227081436736E-2</v>
      </c>
      <c r="H72" s="260">
        <v>1258454</v>
      </c>
      <c r="I72" s="261">
        <v>3.391201954754177E-2</v>
      </c>
      <c r="J72" s="262"/>
      <c r="K72" s="263"/>
    </row>
    <row r="73" spans="2:11" s="65" customFormat="1" ht="19.95" customHeight="1" x14ac:dyDescent="0.3">
      <c r="B73" s="256">
        <v>12</v>
      </c>
      <c r="C73" s="257" t="s">
        <v>106</v>
      </c>
      <c r="D73" s="258">
        <v>111128.56</v>
      </c>
      <c r="E73" s="259">
        <v>2.769484167821696E-2</v>
      </c>
      <c r="F73" s="258">
        <v>1077485</v>
      </c>
      <c r="G73" s="259">
        <v>3.2555592999138121E-2</v>
      </c>
      <c r="H73" s="260">
        <v>1188613.56</v>
      </c>
      <c r="I73" s="261">
        <v>3.2030003703904325E-2</v>
      </c>
      <c r="J73" s="262"/>
      <c r="K73" s="263"/>
    </row>
    <row r="74" spans="2:11" s="65" customFormat="1" ht="19.95" customHeight="1" x14ac:dyDescent="0.3">
      <c r="B74" s="256">
        <v>13</v>
      </c>
      <c r="C74" s="257" t="s">
        <v>107</v>
      </c>
      <c r="D74" s="258">
        <v>48631</v>
      </c>
      <c r="E74" s="259">
        <v>1.2119547357163352E-2</v>
      </c>
      <c r="F74" s="258">
        <v>1116714</v>
      </c>
      <c r="G74" s="259">
        <v>3.3740874796808804E-2</v>
      </c>
      <c r="H74" s="260">
        <v>1165345</v>
      </c>
      <c r="I74" s="261">
        <v>3.140297731949683E-2</v>
      </c>
      <c r="J74" s="262"/>
      <c r="K74" s="263"/>
    </row>
    <row r="75" spans="2:11" s="65" customFormat="1" ht="19.95" customHeight="1" x14ac:dyDescent="0.3">
      <c r="B75" s="256">
        <v>14</v>
      </c>
      <c r="C75" s="257" t="s">
        <v>108</v>
      </c>
      <c r="D75" s="258">
        <v>30086.167000000001</v>
      </c>
      <c r="E75" s="259">
        <v>7.4979072145755846E-3</v>
      </c>
      <c r="F75" s="258">
        <v>1042957.653</v>
      </c>
      <c r="G75" s="259">
        <v>3.1512368957715725E-2</v>
      </c>
      <c r="H75" s="260">
        <v>1073043.82</v>
      </c>
      <c r="I75" s="261">
        <v>2.8915703712021967E-2</v>
      </c>
      <c r="J75" s="262"/>
      <c r="K75" s="263"/>
    </row>
    <row r="76" spans="2:11" s="65" customFormat="1" ht="19.95" customHeight="1" x14ac:dyDescent="0.3">
      <c r="B76" s="256">
        <v>15</v>
      </c>
      <c r="C76" s="257" t="s">
        <v>109</v>
      </c>
      <c r="D76" s="258">
        <v>290957</v>
      </c>
      <c r="E76" s="259">
        <v>7.2510685373489703E-2</v>
      </c>
      <c r="F76" s="258">
        <v>624613</v>
      </c>
      <c r="G76" s="259">
        <v>1.8872324542773832E-2</v>
      </c>
      <c r="H76" s="260">
        <v>915570</v>
      </c>
      <c r="I76" s="261">
        <v>2.4672199172272341E-2</v>
      </c>
      <c r="J76" s="262"/>
      <c r="K76" s="263"/>
    </row>
    <row r="77" spans="2:11" s="65" customFormat="1" ht="19.95" customHeight="1" x14ac:dyDescent="0.3">
      <c r="B77" s="256">
        <v>16</v>
      </c>
      <c r="C77" s="257" t="s">
        <v>110</v>
      </c>
      <c r="D77" s="258">
        <v>0</v>
      </c>
      <c r="E77" s="259">
        <v>0</v>
      </c>
      <c r="F77" s="258">
        <v>848016.0061</v>
      </c>
      <c r="G77" s="259">
        <v>2.5622318595011746E-2</v>
      </c>
      <c r="H77" s="260">
        <v>848016.0061</v>
      </c>
      <c r="I77" s="261">
        <v>2.2851797026741939E-2</v>
      </c>
      <c r="J77" s="262"/>
      <c r="K77" s="263"/>
    </row>
    <row r="78" spans="2:11" s="65" customFormat="1" ht="19.95" customHeight="1" x14ac:dyDescent="0.3">
      <c r="B78" s="256">
        <v>17</v>
      </c>
      <c r="C78" s="257" t="s">
        <v>111</v>
      </c>
      <c r="D78" s="258">
        <v>91247</v>
      </c>
      <c r="E78" s="259">
        <v>2.2740069866938464E-2</v>
      </c>
      <c r="F78" s="258">
        <v>749550</v>
      </c>
      <c r="G78" s="259">
        <v>2.2647224539092407E-2</v>
      </c>
      <c r="H78" s="260">
        <v>840797</v>
      </c>
      <c r="I78" s="261">
        <v>2.26572638328572E-2</v>
      </c>
      <c r="J78" s="262"/>
      <c r="K78" s="263"/>
    </row>
    <row r="79" spans="2:11" s="65" customFormat="1" ht="19.95" customHeight="1" x14ac:dyDescent="0.3">
      <c r="B79" s="256">
        <v>18</v>
      </c>
      <c r="C79" s="257" t="s">
        <v>112</v>
      </c>
      <c r="D79" s="269">
        <v>24333</v>
      </c>
      <c r="E79" s="259">
        <v>6.0641349312548758E-3</v>
      </c>
      <c r="F79" s="258">
        <v>757069</v>
      </c>
      <c r="G79" s="259">
        <v>2.2874406823542325E-2</v>
      </c>
      <c r="H79" s="260">
        <v>781402</v>
      </c>
      <c r="I79" s="261">
        <v>2.1056725075758218E-2</v>
      </c>
      <c r="J79" s="262"/>
      <c r="K79" s="263"/>
    </row>
    <row r="80" spans="2:11" s="65" customFormat="1" ht="19.95" customHeight="1" x14ac:dyDescent="0.3">
      <c r="B80" s="256">
        <v>19</v>
      </c>
      <c r="C80" s="270" t="s">
        <v>113</v>
      </c>
      <c r="D80" s="271">
        <v>66349</v>
      </c>
      <c r="E80" s="259">
        <v>1.6535128777948865E-2</v>
      </c>
      <c r="F80" s="258">
        <v>644244</v>
      </c>
      <c r="G80" s="259">
        <v>1.9465463979671867E-2</v>
      </c>
      <c r="H80" s="260">
        <v>710593</v>
      </c>
      <c r="I80" s="261">
        <v>1.9148609092065619E-2</v>
      </c>
      <c r="J80" s="262"/>
      <c r="K80" s="263"/>
    </row>
    <row r="81" spans="2:11" s="65" customFormat="1" ht="19.95" customHeight="1" x14ac:dyDescent="0.3">
      <c r="B81" s="256">
        <v>20</v>
      </c>
      <c r="C81" s="257" t="s">
        <v>114</v>
      </c>
      <c r="D81" s="258">
        <v>98491</v>
      </c>
      <c r="E81" s="259">
        <v>2.4545379259204535E-2</v>
      </c>
      <c r="F81" s="258">
        <v>610688</v>
      </c>
      <c r="G81" s="259">
        <v>1.8451588632285056E-2</v>
      </c>
      <c r="H81" s="260">
        <v>709179</v>
      </c>
      <c r="I81" s="261">
        <v>1.9110505517647942E-2</v>
      </c>
      <c r="J81" s="262"/>
      <c r="K81" s="263"/>
    </row>
    <row r="82" spans="2:11" s="65" customFormat="1" ht="19.95" customHeight="1" x14ac:dyDescent="0.3">
      <c r="B82" s="256">
        <v>21</v>
      </c>
      <c r="C82" s="257" t="s">
        <v>115</v>
      </c>
      <c r="D82" s="258">
        <v>115491.484</v>
      </c>
      <c r="E82" s="259">
        <v>2.8782145332957858E-2</v>
      </c>
      <c r="F82" s="258">
        <v>482402.68</v>
      </c>
      <c r="G82" s="259">
        <v>1.4575521062263947E-2</v>
      </c>
      <c r="H82" s="260">
        <v>597894.16399999999</v>
      </c>
      <c r="I82" s="261">
        <v>1.6111672398775912E-2</v>
      </c>
      <c r="J82" s="262"/>
      <c r="K82" s="263"/>
    </row>
    <row r="83" spans="2:11" s="65" customFormat="1" ht="19.95" customHeight="1" x14ac:dyDescent="0.3">
      <c r="B83" s="256">
        <v>22</v>
      </c>
      <c r="C83" s="257" t="s">
        <v>116</v>
      </c>
      <c r="D83" s="272">
        <v>342354.45</v>
      </c>
      <c r="E83" s="273">
        <v>8.5319672013954337E-2</v>
      </c>
      <c r="F83" s="272">
        <v>187982</v>
      </c>
      <c r="G83" s="259">
        <v>5.6797686122442379E-3</v>
      </c>
      <c r="H83" s="274">
        <v>530336.44999999995</v>
      </c>
      <c r="I83" s="275">
        <v>1.4291170006352164E-2</v>
      </c>
      <c r="J83" s="262"/>
      <c r="K83" s="263"/>
    </row>
    <row r="84" spans="2:11" s="65" customFormat="1" ht="19.95" customHeight="1" x14ac:dyDescent="0.3">
      <c r="B84" s="256">
        <v>23</v>
      </c>
      <c r="C84" s="257" t="s">
        <v>117</v>
      </c>
      <c r="D84" s="258">
        <v>108133.21</v>
      </c>
      <c r="E84" s="259">
        <v>2.6948357209950233E-2</v>
      </c>
      <c r="F84" s="258">
        <v>387143.32</v>
      </c>
      <c r="G84" s="259">
        <v>1.1697313984190119E-2</v>
      </c>
      <c r="H84" s="260">
        <v>495276.53</v>
      </c>
      <c r="I84" s="261">
        <v>1.3346397537612546E-2</v>
      </c>
      <c r="J84" s="262"/>
      <c r="K84" s="263"/>
    </row>
    <row r="85" spans="2:11" s="65" customFormat="1" ht="19.95" customHeight="1" x14ac:dyDescent="0.3">
      <c r="B85" s="256">
        <v>24</v>
      </c>
      <c r="C85" s="257" t="s">
        <v>118</v>
      </c>
      <c r="D85" s="258">
        <v>18806.330000000002</v>
      </c>
      <c r="E85" s="259">
        <v>4.6868089706039746E-3</v>
      </c>
      <c r="F85" s="258">
        <v>466789</v>
      </c>
      <c r="G85" s="259">
        <v>1.4103762651428731E-2</v>
      </c>
      <c r="H85" s="260">
        <v>485595.33</v>
      </c>
      <c r="I85" s="261">
        <v>1.3085514705467977E-2</v>
      </c>
      <c r="J85" s="262"/>
      <c r="K85" s="263"/>
    </row>
    <row r="86" spans="2:11" s="65" customFormat="1" ht="19.95" customHeight="1" x14ac:dyDescent="0.3">
      <c r="B86" s="256">
        <v>25</v>
      </c>
      <c r="C86" s="257" t="s">
        <v>76</v>
      </c>
      <c r="D86" s="258">
        <v>84576</v>
      </c>
      <c r="E86" s="259">
        <v>2.1077560347914862E-2</v>
      </c>
      <c r="F86" s="258">
        <v>350175</v>
      </c>
      <c r="G86" s="259">
        <v>1.0580337339706068E-2</v>
      </c>
      <c r="H86" s="260">
        <v>434751</v>
      </c>
      <c r="I86" s="261">
        <v>1.1715393975714115E-2</v>
      </c>
      <c r="J86" s="262"/>
      <c r="K86" s="263"/>
    </row>
    <row r="87" spans="2:11" s="65" customFormat="1" ht="19.95" customHeight="1" x14ac:dyDescent="0.3">
      <c r="B87" s="256">
        <v>26</v>
      </c>
      <c r="C87" s="257" t="s">
        <v>119</v>
      </c>
      <c r="D87" s="269">
        <v>0</v>
      </c>
      <c r="E87" s="259">
        <v>0</v>
      </c>
      <c r="F87" s="258">
        <v>340527</v>
      </c>
      <c r="G87" s="259">
        <v>1.0288828537954132E-2</v>
      </c>
      <c r="H87" s="260">
        <v>340527</v>
      </c>
      <c r="I87" s="261">
        <v>9.1763054354515594E-3</v>
      </c>
      <c r="J87" s="262"/>
      <c r="K87" s="263"/>
    </row>
    <row r="88" spans="2:11" s="65" customFormat="1" ht="19.95" customHeight="1" x14ac:dyDescent="0.3">
      <c r="B88" s="256">
        <v>27</v>
      </c>
      <c r="C88" s="257" t="s">
        <v>120</v>
      </c>
      <c r="D88" s="258">
        <v>254753.05</v>
      </c>
      <c r="E88" s="259">
        <v>6.3488138303896754E-2</v>
      </c>
      <c r="F88" s="258">
        <v>30740</v>
      </c>
      <c r="G88" s="259">
        <v>9.2879151801974591E-4</v>
      </c>
      <c r="H88" s="260">
        <v>285493.05</v>
      </c>
      <c r="I88" s="261">
        <v>7.6932854854347629E-3</v>
      </c>
      <c r="J88" s="262"/>
      <c r="K88" s="263"/>
    </row>
    <row r="89" spans="2:11" s="65" customFormat="1" ht="19.95" customHeight="1" x14ac:dyDescent="0.3">
      <c r="B89" s="256">
        <v>28</v>
      </c>
      <c r="C89" s="257" t="s">
        <v>121</v>
      </c>
      <c r="D89" s="258">
        <v>55218</v>
      </c>
      <c r="E89" s="259">
        <v>1.3761122863355596E-2</v>
      </c>
      <c r="F89" s="258">
        <v>171331</v>
      </c>
      <c r="G89" s="259">
        <v>5.1766681709122016E-3</v>
      </c>
      <c r="H89" s="260">
        <v>226549</v>
      </c>
      <c r="I89" s="261">
        <v>6.1048986426806544E-3</v>
      </c>
      <c r="J89" s="262"/>
      <c r="K89" s="263"/>
    </row>
    <row r="90" spans="2:11" s="65" customFormat="1" ht="19.95" customHeight="1" x14ac:dyDescent="0.3">
      <c r="B90" s="256">
        <v>29</v>
      </c>
      <c r="C90" s="257" t="s">
        <v>122</v>
      </c>
      <c r="D90" s="258">
        <v>0</v>
      </c>
      <c r="E90" s="259">
        <v>0</v>
      </c>
      <c r="F90" s="258">
        <v>224749</v>
      </c>
      <c r="G90" s="259">
        <v>6.7906624880748169E-3</v>
      </c>
      <c r="H90" s="260">
        <v>224749</v>
      </c>
      <c r="I90" s="261">
        <v>6.0563933852889858E-3</v>
      </c>
      <c r="J90" s="262"/>
      <c r="K90" s="263"/>
    </row>
    <row r="91" spans="2:11" s="65" customFormat="1" ht="19.95" customHeight="1" x14ac:dyDescent="0.3">
      <c r="B91" s="256">
        <v>30</v>
      </c>
      <c r="C91" s="257" t="s">
        <v>123</v>
      </c>
      <c r="D91" s="258">
        <v>169344</v>
      </c>
      <c r="E91" s="259">
        <v>4.220296986801568E-2</v>
      </c>
      <c r="F91" s="258">
        <v>9029</v>
      </c>
      <c r="G91" s="259">
        <v>2.7280607079376338E-4</v>
      </c>
      <c r="H91" s="260">
        <v>178373</v>
      </c>
      <c r="I91" s="261">
        <v>4.8066823759578565E-3</v>
      </c>
      <c r="J91" s="262"/>
      <c r="K91" s="263"/>
    </row>
    <row r="92" spans="2:11" s="65" customFormat="1" ht="19.95" customHeight="1" x14ac:dyDescent="0.3">
      <c r="B92" s="256">
        <v>31</v>
      </c>
      <c r="C92" s="257" t="s">
        <v>124</v>
      </c>
      <c r="D92" s="258">
        <v>0</v>
      </c>
      <c r="E92" s="259">
        <v>0</v>
      </c>
      <c r="F92" s="258">
        <v>163891</v>
      </c>
      <c r="G92" s="259">
        <v>4.9518728262776248E-3</v>
      </c>
      <c r="H92" s="260">
        <v>163891</v>
      </c>
      <c r="I92" s="261">
        <v>4.4164306328766632E-3</v>
      </c>
      <c r="J92" s="262"/>
      <c r="K92" s="263"/>
    </row>
    <row r="93" spans="2:11" s="65" customFormat="1" ht="19.95" customHeight="1" x14ac:dyDescent="0.3">
      <c r="B93" s="256">
        <v>32</v>
      </c>
      <c r="C93" s="257" t="s">
        <v>125</v>
      </c>
      <c r="D93" s="258">
        <v>103294</v>
      </c>
      <c r="E93" s="259">
        <v>2.5742356207168911E-2</v>
      </c>
      <c r="F93" s="258">
        <v>48191</v>
      </c>
      <c r="G93" s="259">
        <v>1.4560635017856075E-3</v>
      </c>
      <c r="H93" s="260">
        <v>151485</v>
      </c>
      <c r="I93" s="261">
        <v>4.0821216199871946E-3</v>
      </c>
      <c r="J93" s="262"/>
      <c r="K93" s="263"/>
    </row>
    <row r="94" spans="2:11" s="65" customFormat="1" ht="19.95" customHeight="1" x14ac:dyDescent="0.3">
      <c r="B94" s="256">
        <v>33</v>
      </c>
      <c r="C94" s="270" t="s">
        <v>126</v>
      </c>
      <c r="D94" s="276">
        <v>58155</v>
      </c>
      <c r="E94" s="259">
        <v>1.4493065669137684E-2</v>
      </c>
      <c r="F94" s="258">
        <v>74242</v>
      </c>
      <c r="G94" s="259">
        <v>2.2431795667150933E-3</v>
      </c>
      <c r="H94" s="260">
        <v>132397</v>
      </c>
      <c r="I94" s="261">
        <v>3.5677503127137643E-3</v>
      </c>
      <c r="J94" s="262"/>
      <c r="K94" s="263"/>
    </row>
    <row r="95" spans="2:11" s="65" customFormat="1" ht="19.95" customHeight="1" x14ac:dyDescent="0.3">
      <c r="B95" s="256">
        <v>34</v>
      </c>
      <c r="C95" s="270" t="s">
        <v>127</v>
      </c>
      <c r="D95" s="276">
        <v>15660.51</v>
      </c>
      <c r="E95" s="259">
        <v>3.9028252057808858E-3</v>
      </c>
      <c r="F95" s="258">
        <v>114505</v>
      </c>
      <c r="G95" s="259">
        <v>3.4597030829814899E-3</v>
      </c>
      <c r="H95" s="260">
        <v>130165.51</v>
      </c>
      <c r="I95" s="261">
        <v>3.5076175367043556E-3</v>
      </c>
      <c r="J95" s="262"/>
      <c r="K95" s="263"/>
    </row>
    <row r="96" spans="2:11" s="65" customFormat="1" ht="19.95" customHeight="1" x14ac:dyDescent="0.3">
      <c r="B96" s="256">
        <v>35</v>
      </c>
      <c r="C96" s="270" t="s">
        <v>128</v>
      </c>
      <c r="D96" s="276">
        <v>8293</v>
      </c>
      <c r="E96" s="259">
        <v>2.0667353382195653E-3</v>
      </c>
      <c r="F96" s="258">
        <v>116657</v>
      </c>
      <c r="G96" s="259">
        <v>3.5247245321284809E-3</v>
      </c>
      <c r="H96" s="260">
        <v>124950</v>
      </c>
      <c r="I96" s="261">
        <v>3.3670732839383433E-3</v>
      </c>
      <c r="J96" s="262"/>
      <c r="K96" s="263"/>
    </row>
    <row r="97" spans="2:11" s="65" customFormat="1" ht="19.95" customHeight="1" x14ac:dyDescent="0.3">
      <c r="B97" s="256">
        <v>36</v>
      </c>
      <c r="C97" s="270" t="s">
        <v>129</v>
      </c>
      <c r="D97" s="276">
        <v>0</v>
      </c>
      <c r="E97" s="259">
        <v>0</v>
      </c>
      <c r="F97" s="258">
        <v>120888</v>
      </c>
      <c r="G97" s="259">
        <v>3.6525617771753756E-3</v>
      </c>
      <c r="H97" s="260">
        <v>120888</v>
      </c>
      <c r="I97" s="261">
        <v>3.2576130864244773E-3</v>
      </c>
      <c r="J97" s="262"/>
      <c r="K97" s="263"/>
    </row>
    <row r="98" spans="2:11" s="65" customFormat="1" ht="19.95" customHeight="1" x14ac:dyDescent="0.3">
      <c r="B98" s="256">
        <v>37</v>
      </c>
      <c r="C98" s="270" t="s">
        <v>130</v>
      </c>
      <c r="D98" s="276">
        <v>0</v>
      </c>
      <c r="E98" s="259">
        <v>0</v>
      </c>
      <c r="F98" s="258">
        <v>109255</v>
      </c>
      <c r="G98" s="259">
        <v>3.30107733575951E-3</v>
      </c>
      <c r="H98" s="260">
        <v>109255</v>
      </c>
      <c r="I98" s="261">
        <v>2.944134386848209E-3</v>
      </c>
      <c r="J98" s="262"/>
      <c r="K98" s="263"/>
    </row>
    <row r="99" spans="2:11" s="65" customFormat="1" ht="19.95" customHeight="1" x14ac:dyDescent="0.3">
      <c r="B99" s="256">
        <v>38</v>
      </c>
      <c r="C99" s="277" t="s">
        <v>131</v>
      </c>
      <c r="D99" s="276">
        <v>27772</v>
      </c>
      <c r="E99" s="259">
        <v>6.9211833851481695E-3</v>
      </c>
      <c r="F99" s="258">
        <v>81402</v>
      </c>
      <c r="G99" s="259">
        <v>2.4595148714978321E-3</v>
      </c>
      <c r="H99" s="260">
        <v>109174</v>
      </c>
      <c r="I99" s="261">
        <v>2.9419516502655839E-3</v>
      </c>
      <c r="J99" s="262"/>
      <c r="K99" s="263"/>
    </row>
    <row r="100" spans="2:11" s="65" customFormat="1" ht="19.95" customHeight="1" x14ac:dyDescent="0.3">
      <c r="B100" s="278">
        <v>39</v>
      </c>
      <c r="C100" s="277" t="s">
        <v>85</v>
      </c>
      <c r="D100" s="276">
        <v>4273.0609999999997</v>
      </c>
      <c r="E100" s="259">
        <v>1.0649084976567988E-3</v>
      </c>
      <c r="F100" s="258">
        <v>92375.444000000003</v>
      </c>
      <c r="G100" s="259">
        <v>2.7910712056118422E-3</v>
      </c>
      <c r="H100" s="260">
        <v>96648.505000000005</v>
      </c>
      <c r="I100" s="261">
        <v>2.6044225619694392E-3</v>
      </c>
      <c r="J100" s="262"/>
      <c r="K100" s="263"/>
    </row>
    <row r="101" spans="2:11" s="65" customFormat="1" ht="19.95" customHeight="1" x14ac:dyDescent="0.3">
      <c r="B101" s="278">
        <v>40</v>
      </c>
      <c r="C101" s="270" t="s">
        <v>132</v>
      </c>
      <c r="D101" s="276">
        <v>2338</v>
      </c>
      <c r="E101" s="259">
        <v>5.8266335713943605E-4</v>
      </c>
      <c r="F101" s="258">
        <v>92012</v>
      </c>
      <c r="G101" s="259">
        <v>2.7800899530264433E-3</v>
      </c>
      <c r="H101" s="260">
        <v>94350</v>
      </c>
      <c r="I101" s="261">
        <v>2.5424839082799737E-3</v>
      </c>
      <c r="J101" s="262"/>
      <c r="K101" s="263"/>
    </row>
    <row r="102" spans="2:11" s="65" customFormat="1" ht="19.95" customHeight="1" x14ac:dyDescent="0.3">
      <c r="B102" s="256"/>
      <c r="C102" s="29" t="s">
        <v>133</v>
      </c>
      <c r="D102" s="276">
        <v>134558.78384000002</v>
      </c>
      <c r="E102" s="259">
        <v>3.3533991755694652E-2</v>
      </c>
      <c r="F102" s="258">
        <v>1344012.0498320002</v>
      </c>
      <c r="G102" s="259">
        <v>4.0608555367608774E-2</v>
      </c>
      <c r="H102" s="260">
        <v>1478570.8336719999</v>
      </c>
      <c r="I102" s="261">
        <v>3.9843588255041487E-2</v>
      </c>
      <c r="J102" s="241"/>
    </row>
    <row r="103" spans="2:11" s="65" customFormat="1" ht="19.95" customHeight="1" thickBot="1" x14ac:dyDescent="0.35">
      <c r="B103" s="279"/>
      <c r="C103" s="280" t="s">
        <v>92</v>
      </c>
      <c r="D103" s="281">
        <f>SUM(D62:D102)</f>
        <v>4012608.6038400005</v>
      </c>
      <c r="E103" s="282">
        <f t="shared" ref="E103:I103" si="1">SUM(E62:E102)</f>
        <v>1</v>
      </c>
      <c r="F103" s="283">
        <f t="shared" si="1"/>
        <v>33096770.807661999</v>
      </c>
      <c r="G103" s="282">
        <f t="shared" si="1"/>
        <v>0.99999999999999989</v>
      </c>
      <c r="H103" s="284">
        <f t="shared" si="1"/>
        <v>37109379.411501996</v>
      </c>
      <c r="I103" s="285">
        <f t="shared" si="1"/>
        <v>0.99999999999999956</v>
      </c>
      <c r="J103" s="241"/>
    </row>
  </sheetData>
  <mergeCells count="18">
    <mergeCell ref="B2:I2"/>
    <mergeCell ref="D5:I5"/>
    <mergeCell ref="B3:I3"/>
    <mergeCell ref="D6:I7"/>
    <mergeCell ref="D8:E8"/>
    <mergeCell ref="F8:G8"/>
    <mergeCell ref="H8:I8"/>
    <mergeCell ref="B5:B9"/>
    <mergeCell ref="C5:C9"/>
    <mergeCell ref="B57:B61"/>
    <mergeCell ref="C57:C61"/>
    <mergeCell ref="B54:I54"/>
    <mergeCell ref="B55:I55"/>
    <mergeCell ref="D57:I57"/>
    <mergeCell ref="D58:I59"/>
    <mergeCell ref="D60:E60"/>
    <mergeCell ref="F60:G60"/>
    <mergeCell ref="H60:I60"/>
  </mergeCells>
  <pageMargins left="0.7" right="0.7" top="0.75" bottom="0.75" header="0.3" footer="0.3"/>
  <pageSetup scale="55" orientation="portrait" verticalDpi="0" r:id="rId1"/>
  <rowBreaks count="1" manualBreakCount="1">
    <brk id="52" max="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109"/>
  <sheetViews>
    <sheetView showGridLines="0" view="pageBreakPreview" zoomScale="90" zoomScaleNormal="100" zoomScaleSheetLayoutView="90" workbookViewId="0">
      <selection activeCell="B3" sqref="B3:J3"/>
    </sheetView>
  </sheetViews>
  <sheetFormatPr defaultColWidth="8.88671875" defaultRowHeight="11.4" x14ac:dyDescent="0.2"/>
  <cols>
    <col min="1" max="1" width="3.44140625" style="17" customWidth="1"/>
    <col min="2" max="2" width="6.44140625" style="16" customWidth="1"/>
    <col min="3" max="3" width="45.6640625" style="17" customWidth="1"/>
    <col min="4" max="4" width="17.77734375" style="17" customWidth="1"/>
    <col min="5" max="5" width="14.21875" style="17" customWidth="1"/>
    <col min="6" max="10" width="16.77734375" style="17" customWidth="1"/>
    <col min="11" max="11" width="17.33203125" style="41" customWidth="1"/>
    <col min="12" max="12" width="20.33203125" style="17" customWidth="1"/>
    <col min="13" max="13" width="18" style="17" customWidth="1"/>
    <col min="14" max="14" width="3.88671875" style="17" customWidth="1"/>
    <col min="15" max="16384" width="8.88671875" style="17"/>
  </cols>
  <sheetData>
    <row r="1" spans="2:19" ht="16.95" customHeight="1" x14ac:dyDescent="0.2"/>
    <row r="2" spans="2:19" ht="15" customHeight="1" x14ac:dyDescent="0.25">
      <c r="B2" s="20" t="s">
        <v>134</v>
      </c>
      <c r="C2" s="19"/>
      <c r="D2" s="19"/>
      <c r="E2" s="19"/>
      <c r="F2" s="19"/>
      <c r="G2" s="19"/>
      <c r="H2" s="19"/>
    </row>
    <row r="3" spans="2:19" ht="15" customHeight="1" x14ac:dyDescent="0.25">
      <c r="B3" s="319" t="s">
        <v>269</v>
      </c>
      <c r="C3" s="319"/>
      <c r="D3" s="319"/>
      <c r="E3" s="319"/>
      <c r="F3" s="319"/>
      <c r="G3" s="319"/>
      <c r="H3" s="319"/>
      <c r="I3" s="319"/>
      <c r="J3" s="319"/>
      <c r="K3" s="129"/>
      <c r="L3" s="128"/>
      <c r="M3" s="128"/>
    </row>
    <row r="4" spans="2:19" ht="16.2" customHeight="1" thickBot="1" x14ac:dyDescent="0.25">
      <c r="C4" s="39"/>
      <c r="D4" s="39"/>
      <c r="E4" s="40"/>
      <c r="F4" s="39"/>
      <c r="G4" s="40"/>
      <c r="H4" s="40"/>
      <c r="I4" s="40"/>
    </row>
    <row r="5" spans="2:19" s="2" customFormat="1" ht="23.4" customHeight="1" thickBot="1" x14ac:dyDescent="0.3">
      <c r="B5" s="320" t="s">
        <v>42</v>
      </c>
      <c r="C5" s="320" t="s">
        <v>135</v>
      </c>
      <c r="D5" s="343" t="s">
        <v>136</v>
      </c>
      <c r="E5" s="344"/>
      <c r="F5" s="344"/>
      <c r="G5" s="344"/>
      <c r="H5" s="344"/>
      <c r="I5" s="344"/>
      <c r="J5" s="344"/>
      <c r="K5" s="344"/>
      <c r="L5" s="344"/>
      <c r="M5" s="345"/>
    </row>
    <row r="6" spans="2:19" s="2" customFormat="1" ht="23.4" customHeight="1" thickBot="1" x14ac:dyDescent="0.3">
      <c r="B6" s="321"/>
      <c r="C6" s="321"/>
      <c r="D6" s="343" t="s">
        <v>44</v>
      </c>
      <c r="E6" s="344"/>
      <c r="F6" s="344"/>
      <c r="G6" s="344"/>
      <c r="H6" s="344"/>
      <c r="I6" s="344"/>
      <c r="J6" s="344"/>
      <c r="K6" s="344"/>
      <c r="L6" s="344"/>
      <c r="M6" s="345"/>
    </row>
    <row r="7" spans="2:19" s="2" customFormat="1" ht="15" customHeight="1" x14ac:dyDescent="0.25">
      <c r="B7" s="321"/>
      <c r="C7" s="321"/>
      <c r="D7" s="332" t="s">
        <v>45</v>
      </c>
      <c r="E7" s="333"/>
      <c r="F7" s="339" t="s">
        <v>46</v>
      </c>
      <c r="G7" s="339"/>
      <c r="H7" s="339"/>
      <c r="I7" s="339"/>
      <c r="J7" s="339"/>
      <c r="K7" s="348" t="s">
        <v>137</v>
      </c>
      <c r="L7" s="332" t="s">
        <v>47</v>
      </c>
      <c r="M7" s="346"/>
    </row>
    <row r="8" spans="2:19" s="2" customFormat="1" ht="8.4" customHeight="1" x14ac:dyDescent="0.25">
      <c r="B8" s="321"/>
      <c r="C8" s="321"/>
      <c r="D8" s="335"/>
      <c r="E8" s="336"/>
      <c r="F8" s="339"/>
      <c r="G8" s="339"/>
      <c r="H8" s="339"/>
      <c r="I8" s="339"/>
      <c r="J8" s="339"/>
      <c r="K8" s="349"/>
      <c r="L8" s="335"/>
      <c r="M8" s="339"/>
    </row>
    <row r="9" spans="2:19" s="2" customFormat="1" ht="15" customHeight="1" thickBot="1" x14ac:dyDescent="0.3">
      <c r="B9" s="321"/>
      <c r="C9" s="321"/>
      <c r="D9" s="335"/>
      <c r="E9" s="336"/>
      <c r="F9" s="339"/>
      <c r="G9" s="339"/>
      <c r="H9" s="339"/>
      <c r="I9" s="339"/>
      <c r="J9" s="339"/>
      <c r="K9" s="349"/>
      <c r="L9" s="335"/>
      <c r="M9" s="339"/>
    </row>
    <row r="10" spans="2:19" s="2" customFormat="1" ht="28.2" customHeight="1" x14ac:dyDescent="0.25">
      <c r="B10" s="321"/>
      <c r="C10" s="321"/>
      <c r="D10" s="337"/>
      <c r="E10" s="338"/>
      <c r="F10" s="28" t="s">
        <v>138</v>
      </c>
      <c r="G10" s="28" t="s">
        <v>139</v>
      </c>
      <c r="H10" s="28" t="s">
        <v>254</v>
      </c>
      <c r="I10" s="28" t="s">
        <v>140</v>
      </c>
      <c r="J10" s="233" t="s">
        <v>141</v>
      </c>
      <c r="K10" s="350"/>
      <c r="L10" s="335"/>
      <c r="M10" s="339"/>
    </row>
    <row r="11" spans="2:19" s="2" customFormat="1" ht="33" customHeight="1" x14ac:dyDescent="0.25">
      <c r="B11" s="334"/>
      <c r="C11" s="334"/>
      <c r="D11" s="151" t="s">
        <v>48</v>
      </c>
      <c r="E11" s="151" t="s">
        <v>141</v>
      </c>
      <c r="F11" s="151" t="s">
        <v>48</v>
      </c>
      <c r="G11" s="151" t="s">
        <v>48</v>
      </c>
      <c r="H11" s="151" t="s">
        <v>48</v>
      </c>
      <c r="I11" s="151" t="s">
        <v>48</v>
      </c>
      <c r="J11" s="151" t="s">
        <v>142</v>
      </c>
      <c r="K11" s="234" t="s">
        <v>48</v>
      </c>
      <c r="L11" s="151" t="s">
        <v>48</v>
      </c>
      <c r="M11" s="151" t="s">
        <v>141</v>
      </c>
    </row>
    <row r="12" spans="2:19" s="65" customFormat="1" ht="19.95" customHeight="1" x14ac:dyDescent="0.3">
      <c r="B12" s="213">
        <v>1</v>
      </c>
      <c r="C12" s="214" t="s">
        <v>51</v>
      </c>
      <c r="D12" s="215">
        <v>234154.96072999996</v>
      </c>
      <c r="E12" s="216">
        <v>4.8460689525002369E-2</v>
      </c>
      <c r="F12" s="217">
        <v>3294710.12139</v>
      </c>
      <c r="G12" s="217"/>
      <c r="H12" s="217"/>
      <c r="I12" s="217">
        <v>3294710.12139</v>
      </c>
      <c r="J12" s="218">
        <v>8.226005345156033E-2</v>
      </c>
      <c r="K12" s="219"/>
      <c r="L12" s="220">
        <v>3528865.0821199999</v>
      </c>
      <c r="M12" s="221">
        <v>7.1412962998941912E-2</v>
      </c>
      <c r="O12" s="67"/>
      <c r="S12" s="222"/>
    </row>
    <row r="13" spans="2:19" s="65" customFormat="1" ht="19.95" customHeight="1" x14ac:dyDescent="0.3">
      <c r="B13" s="213">
        <v>2</v>
      </c>
      <c r="C13" s="214" t="s">
        <v>52</v>
      </c>
      <c r="D13" s="215">
        <v>792965.36868999992</v>
      </c>
      <c r="E13" s="216">
        <v>0.16411204108750604</v>
      </c>
      <c r="F13" s="217">
        <v>2615378.7502571787</v>
      </c>
      <c r="G13" s="217">
        <v>64352.416310699999</v>
      </c>
      <c r="H13" s="217"/>
      <c r="I13" s="217">
        <v>2679731.1665678788</v>
      </c>
      <c r="J13" s="218">
        <v>6.52989755898358E-2</v>
      </c>
      <c r="K13" s="219"/>
      <c r="L13" s="220">
        <v>3472696.5352578787</v>
      </c>
      <c r="M13" s="221">
        <v>7.0276290934290678E-2</v>
      </c>
      <c r="O13" s="67"/>
      <c r="S13" s="222"/>
    </row>
    <row r="14" spans="2:19" s="65" customFormat="1" ht="19.95" customHeight="1" x14ac:dyDescent="0.3">
      <c r="B14" s="213">
        <v>3</v>
      </c>
      <c r="C14" s="214" t="s">
        <v>72</v>
      </c>
      <c r="D14" s="215"/>
      <c r="E14" s="216">
        <v>0</v>
      </c>
      <c r="F14" s="217">
        <v>637668.51475913904</v>
      </c>
      <c r="G14" s="217"/>
      <c r="H14" s="217"/>
      <c r="I14" s="217">
        <v>637668.51475913904</v>
      </c>
      <c r="J14" s="218">
        <v>1.5920868354370992E-2</v>
      </c>
      <c r="K14" s="219">
        <v>2663788.9391577123</v>
      </c>
      <c r="L14" s="220">
        <v>3301457.4539168514</v>
      </c>
      <c r="M14" s="221">
        <v>6.6810958626252109E-2</v>
      </c>
      <c r="O14" s="67"/>
      <c r="S14" s="222"/>
    </row>
    <row r="15" spans="2:19" s="65" customFormat="1" ht="19.95" customHeight="1" x14ac:dyDescent="0.3">
      <c r="B15" s="213">
        <v>4</v>
      </c>
      <c r="C15" s="214" t="s">
        <v>53</v>
      </c>
      <c r="D15" s="215">
        <v>74627.840850000008</v>
      </c>
      <c r="E15" s="216">
        <v>1.5444971202311114E-2</v>
      </c>
      <c r="F15" s="217">
        <v>2942204.2994200001</v>
      </c>
      <c r="G15" s="217"/>
      <c r="H15" s="217"/>
      <c r="I15" s="217">
        <v>2942204.2994200001</v>
      </c>
      <c r="J15" s="218">
        <v>7.34589308371663E-2</v>
      </c>
      <c r="K15" s="219"/>
      <c r="L15" s="220">
        <v>3016832.1402699999</v>
      </c>
      <c r="M15" s="221">
        <v>6.1051050973502226E-2</v>
      </c>
      <c r="O15" s="67"/>
      <c r="S15" s="222"/>
    </row>
    <row r="16" spans="2:19" s="65" customFormat="1" ht="19.95" customHeight="1" x14ac:dyDescent="0.3">
      <c r="B16" s="213">
        <v>5</v>
      </c>
      <c r="C16" s="214" t="s">
        <v>54</v>
      </c>
      <c r="D16" s="215">
        <v>28811.836300000003</v>
      </c>
      <c r="E16" s="216">
        <v>5.9628950385103097E-3</v>
      </c>
      <c r="F16" s="217">
        <v>2522583.1883999999</v>
      </c>
      <c r="G16" s="217"/>
      <c r="H16" s="217"/>
      <c r="I16" s="217">
        <v>2522583.1883999999</v>
      </c>
      <c r="J16" s="218">
        <v>6.298211990384342E-2</v>
      </c>
      <c r="K16" s="219"/>
      <c r="L16" s="220">
        <v>2551395.0247</v>
      </c>
      <c r="M16" s="221">
        <v>5.163208971002245E-2</v>
      </c>
      <c r="O16" s="67"/>
      <c r="S16" s="222"/>
    </row>
    <row r="17" spans="2:19" s="65" customFormat="1" ht="19.95" customHeight="1" x14ac:dyDescent="0.3">
      <c r="B17" s="213">
        <v>6</v>
      </c>
      <c r="C17" s="214" t="s">
        <v>55</v>
      </c>
      <c r="D17" s="215">
        <v>99257.147493333323</v>
      </c>
      <c r="E17" s="216">
        <v>2.0542250280822374E-2</v>
      </c>
      <c r="F17" s="217">
        <v>2319594.1927999998</v>
      </c>
      <c r="G17" s="217"/>
      <c r="H17" s="217"/>
      <c r="I17" s="217">
        <v>2319594.1927999998</v>
      </c>
      <c r="J17" s="218">
        <v>5.7914030447436274E-2</v>
      </c>
      <c r="K17" s="219"/>
      <c r="L17" s="220">
        <v>2418851.3402933329</v>
      </c>
      <c r="M17" s="221">
        <v>4.8949828696917823E-2</v>
      </c>
      <c r="O17" s="67"/>
      <c r="S17" s="222"/>
    </row>
    <row r="18" spans="2:19" s="65" customFormat="1" ht="19.95" customHeight="1" x14ac:dyDescent="0.3">
      <c r="B18" s="213">
        <v>7</v>
      </c>
      <c r="C18" s="214" t="s">
        <v>56</v>
      </c>
      <c r="D18" s="215">
        <v>245.74799999999999</v>
      </c>
      <c r="E18" s="216">
        <v>5.0859983885297563E-5</v>
      </c>
      <c r="F18" s="217">
        <v>2149208.37629</v>
      </c>
      <c r="G18" s="217"/>
      <c r="H18" s="217"/>
      <c r="I18" s="217">
        <v>2149208.37629</v>
      </c>
      <c r="J18" s="218">
        <v>5.3659954714792707E-2</v>
      </c>
      <c r="K18" s="219"/>
      <c r="L18" s="220">
        <v>2149454.1242900002</v>
      </c>
      <c r="M18" s="221">
        <v>4.3498089123211514E-2</v>
      </c>
      <c r="O18" s="67"/>
      <c r="S18" s="222"/>
    </row>
    <row r="19" spans="2:19" s="65" customFormat="1" ht="19.95" customHeight="1" x14ac:dyDescent="0.3">
      <c r="B19" s="213">
        <v>8</v>
      </c>
      <c r="C19" s="214" t="s">
        <v>57</v>
      </c>
      <c r="D19" s="215">
        <v>454076.87252735882</v>
      </c>
      <c r="E19" s="216">
        <v>9.3975708528361512E-2</v>
      </c>
      <c r="F19" s="217">
        <v>1679538.3099114418</v>
      </c>
      <c r="G19" s="217"/>
      <c r="H19" s="217"/>
      <c r="I19" s="217">
        <v>1679538.3099114418</v>
      </c>
      <c r="J19" s="218">
        <v>4.193355592963998E-2</v>
      </c>
      <c r="K19" s="219"/>
      <c r="L19" s="220">
        <v>2133615.1824388006</v>
      </c>
      <c r="M19" s="221">
        <v>4.3177559507587164E-2</v>
      </c>
      <c r="O19" s="67"/>
      <c r="S19" s="222"/>
    </row>
    <row r="20" spans="2:19" s="65" customFormat="1" ht="19.95" customHeight="1" x14ac:dyDescent="0.3">
      <c r="B20" s="213">
        <v>9</v>
      </c>
      <c r="C20" s="214" t="s">
        <v>58</v>
      </c>
      <c r="D20" s="215"/>
      <c r="E20" s="216">
        <v>0</v>
      </c>
      <c r="F20" s="217">
        <v>1947327</v>
      </c>
      <c r="G20" s="217"/>
      <c r="H20" s="217"/>
      <c r="I20" s="217">
        <v>1947327</v>
      </c>
      <c r="J20" s="218">
        <v>4.8619519534570006E-2</v>
      </c>
      <c r="K20" s="219"/>
      <c r="L20" s="220">
        <v>1947327</v>
      </c>
      <c r="M20" s="221">
        <v>3.940768143912611E-2</v>
      </c>
      <c r="O20" s="67"/>
      <c r="S20" s="222"/>
    </row>
    <row r="21" spans="2:19" s="65" customFormat="1" ht="19.95" customHeight="1" x14ac:dyDescent="0.3">
      <c r="B21" s="213">
        <v>10</v>
      </c>
      <c r="C21" s="214" t="s">
        <v>59</v>
      </c>
      <c r="D21" s="215">
        <v>306654.76300000004</v>
      </c>
      <c r="E21" s="216">
        <v>6.3465242054990254E-2</v>
      </c>
      <c r="F21" s="217">
        <v>1427888.3670000001</v>
      </c>
      <c r="G21" s="217"/>
      <c r="H21" s="217"/>
      <c r="I21" s="217">
        <v>1427888.3670000001</v>
      </c>
      <c r="J21" s="218">
        <v>3.5650533450489706E-2</v>
      </c>
      <c r="K21" s="219"/>
      <c r="L21" s="220">
        <v>1734543.1300000001</v>
      </c>
      <c r="M21" s="221">
        <v>3.5101615244622353E-2</v>
      </c>
      <c r="O21" s="67"/>
      <c r="S21" s="222"/>
    </row>
    <row r="22" spans="2:19" s="65" customFormat="1" ht="19.95" customHeight="1" x14ac:dyDescent="0.3">
      <c r="B22" s="213">
        <v>11</v>
      </c>
      <c r="C22" s="214" t="s">
        <v>76</v>
      </c>
      <c r="D22" s="215">
        <v>116901</v>
      </c>
      <c r="E22" s="216">
        <v>2.4193820402099591E-2</v>
      </c>
      <c r="F22" s="217">
        <v>392273</v>
      </c>
      <c r="G22" s="217">
        <v>1111372</v>
      </c>
      <c r="H22" s="217"/>
      <c r="I22" s="217">
        <v>1503645</v>
      </c>
      <c r="J22" s="218">
        <v>9.7940021302967504E-3</v>
      </c>
      <c r="K22" s="219"/>
      <c r="L22" s="220">
        <v>1620546</v>
      </c>
      <c r="M22" s="221">
        <v>3.279467728093436E-2</v>
      </c>
      <c r="O22" s="67"/>
      <c r="S22" s="222"/>
    </row>
    <row r="23" spans="2:19" s="65" customFormat="1" ht="19.95" customHeight="1" x14ac:dyDescent="0.3">
      <c r="B23" s="213">
        <v>12</v>
      </c>
      <c r="C23" s="214" t="s">
        <v>60</v>
      </c>
      <c r="D23" s="215">
        <v>125475.17296</v>
      </c>
      <c r="E23" s="216">
        <v>2.5968330463525743E-2</v>
      </c>
      <c r="F23" s="217">
        <v>1467686.8290425315</v>
      </c>
      <c r="G23" s="217">
        <v>6124.4131600000001</v>
      </c>
      <c r="H23" s="217"/>
      <c r="I23" s="217">
        <v>1473811.2422025315</v>
      </c>
      <c r="J23" s="218">
        <v>3.6644194044073992E-2</v>
      </c>
      <c r="K23" s="219"/>
      <c r="L23" s="220">
        <v>1599286.4151625317</v>
      </c>
      <c r="M23" s="221">
        <v>3.236445115722579E-2</v>
      </c>
      <c r="O23" s="67"/>
      <c r="S23" s="222"/>
    </row>
    <row r="24" spans="2:19" s="65" customFormat="1" ht="19.95" customHeight="1" x14ac:dyDescent="0.3">
      <c r="B24" s="213">
        <v>13</v>
      </c>
      <c r="C24" s="214" t="s">
        <v>61</v>
      </c>
      <c r="D24" s="215"/>
      <c r="E24" s="216">
        <v>0</v>
      </c>
      <c r="F24" s="217">
        <v>1554735.8449076833</v>
      </c>
      <c r="G24" s="217"/>
      <c r="H24" s="217"/>
      <c r="I24" s="217">
        <v>1554735.8449076833</v>
      </c>
      <c r="J24" s="218">
        <v>3.8817573927021662E-2</v>
      </c>
      <c r="K24" s="219"/>
      <c r="L24" s="220">
        <v>1554735.8449076833</v>
      </c>
      <c r="M24" s="221">
        <v>3.1462889847525641E-2</v>
      </c>
      <c r="O24" s="67"/>
      <c r="S24" s="222"/>
    </row>
    <row r="25" spans="2:19" s="65" customFormat="1" ht="19.95" customHeight="1" x14ac:dyDescent="0.3">
      <c r="B25" s="213">
        <v>14</v>
      </c>
      <c r="C25" s="214" t="s">
        <v>62</v>
      </c>
      <c r="D25" s="215">
        <v>61828.819619999995</v>
      </c>
      <c r="E25" s="216">
        <v>1.2796086924492446E-2</v>
      </c>
      <c r="F25" s="217">
        <v>1416537.3316099991</v>
      </c>
      <c r="G25" s="217"/>
      <c r="H25" s="217"/>
      <c r="I25" s="217">
        <v>1416537.3316099991</v>
      </c>
      <c r="J25" s="218">
        <v>3.5367128615615161E-2</v>
      </c>
      <c r="K25" s="219"/>
      <c r="L25" s="220">
        <v>1478366.151229999</v>
      </c>
      <c r="M25" s="221">
        <v>2.9917411065557422E-2</v>
      </c>
      <c r="O25" s="67"/>
      <c r="S25" s="222"/>
    </row>
    <row r="26" spans="2:19" s="65" customFormat="1" ht="19.95" customHeight="1" x14ac:dyDescent="0.3">
      <c r="B26" s="213">
        <v>15</v>
      </c>
      <c r="C26" s="214" t="s">
        <v>63</v>
      </c>
      <c r="D26" s="215">
        <v>5280.8752500000001</v>
      </c>
      <c r="E26" s="216">
        <v>1.0929294647983574E-3</v>
      </c>
      <c r="F26" s="217">
        <v>1347694.7633600009</v>
      </c>
      <c r="G26" s="217"/>
      <c r="H26" s="217"/>
      <c r="I26" s="217">
        <v>1347694.7633600009</v>
      </c>
      <c r="J26" s="218">
        <v>3.3648314779089111E-2</v>
      </c>
      <c r="K26" s="219"/>
      <c r="L26" s="220">
        <v>1352975.638610001</v>
      </c>
      <c r="M26" s="221">
        <v>2.7379907412181482E-2</v>
      </c>
      <c r="O26" s="67"/>
      <c r="S26" s="222"/>
    </row>
    <row r="27" spans="2:19" s="65" customFormat="1" ht="19.95" customHeight="1" x14ac:dyDescent="0.3">
      <c r="B27" s="213">
        <v>16</v>
      </c>
      <c r="C27" s="214" t="s">
        <v>64</v>
      </c>
      <c r="D27" s="215">
        <v>30696.367580000002</v>
      </c>
      <c r="E27" s="216">
        <v>6.3529174620178827E-3</v>
      </c>
      <c r="F27" s="217">
        <v>1123195.1963400003</v>
      </c>
      <c r="G27" s="217"/>
      <c r="H27" s="217"/>
      <c r="I27" s="217">
        <v>1123195.1963400003</v>
      </c>
      <c r="J27" s="218">
        <v>2.8043164188442844E-2</v>
      </c>
      <c r="K27" s="219"/>
      <c r="L27" s="220">
        <v>1153891.5639200003</v>
      </c>
      <c r="M27" s="221">
        <v>2.3351081336752583E-2</v>
      </c>
      <c r="O27" s="67"/>
      <c r="S27" s="222"/>
    </row>
    <row r="28" spans="2:19" s="65" customFormat="1" ht="19.95" customHeight="1" x14ac:dyDescent="0.3">
      <c r="B28" s="213">
        <v>17</v>
      </c>
      <c r="C28" s="214" t="s">
        <v>65</v>
      </c>
      <c r="D28" s="215">
        <v>56983.27046</v>
      </c>
      <c r="E28" s="216">
        <v>1.1793252507964064E-2</v>
      </c>
      <c r="F28" s="217">
        <v>1078951.5846699998</v>
      </c>
      <c r="G28" s="217"/>
      <c r="H28" s="217"/>
      <c r="I28" s="217">
        <v>1078951.5846699998</v>
      </c>
      <c r="J28" s="218">
        <v>2.6938520160054432E-2</v>
      </c>
      <c r="K28" s="219"/>
      <c r="L28" s="220">
        <v>1135934.8551299998</v>
      </c>
      <c r="M28" s="221">
        <v>2.2987694879474736E-2</v>
      </c>
      <c r="O28" s="67"/>
      <c r="S28" s="222"/>
    </row>
    <row r="29" spans="2:19" s="65" customFormat="1" ht="19.95" customHeight="1" x14ac:dyDescent="0.3">
      <c r="B29" s="213">
        <v>18</v>
      </c>
      <c r="C29" s="214" t="s">
        <v>66</v>
      </c>
      <c r="D29" s="215">
        <v>93003</v>
      </c>
      <c r="E29" s="216">
        <v>1.9247892480444721E-2</v>
      </c>
      <c r="F29" s="217">
        <v>953694</v>
      </c>
      <c r="G29" s="217"/>
      <c r="H29" s="217"/>
      <c r="I29" s="217">
        <v>953694</v>
      </c>
      <c r="J29" s="218">
        <v>2.3811175043021642E-2</v>
      </c>
      <c r="K29" s="219"/>
      <c r="L29" s="220">
        <v>1046697</v>
      </c>
      <c r="M29" s="221">
        <v>2.1181805592634922E-2</v>
      </c>
      <c r="O29" s="67"/>
      <c r="S29" s="222"/>
    </row>
    <row r="30" spans="2:19" s="65" customFormat="1" ht="19.95" customHeight="1" x14ac:dyDescent="0.3">
      <c r="B30" s="213">
        <v>19</v>
      </c>
      <c r="C30" s="214" t="s">
        <v>67</v>
      </c>
      <c r="D30" s="215">
        <v>205663</v>
      </c>
      <c r="E30" s="216">
        <v>4.2563995905569744E-2</v>
      </c>
      <c r="F30" s="217">
        <v>794470</v>
      </c>
      <c r="G30" s="217"/>
      <c r="H30" s="217"/>
      <c r="I30" s="217">
        <v>794470</v>
      </c>
      <c r="J30" s="218">
        <v>1.9835779858559877E-2</v>
      </c>
      <c r="K30" s="219"/>
      <c r="L30" s="220">
        <v>1000133</v>
      </c>
      <c r="M30" s="221">
        <v>2.0239498892973554E-2</v>
      </c>
      <c r="O30" s="67"/>
      <c r="S30" s="222"/>
    </row>
    <row r="31" spans="2:19" s="65" customFormat="1" ht="19.95" customHeight="1" x14ac:dyDescent="0.3">
      <c r="B31" s="213">
        <v>20</v>
      </c>
      <c r="C31" s="214" t="s">
        <v>68</v>
      </c>
      <c r="D31" s="215"/>
      <c r="E31" s="216">
        <v>0</v>
      </c>
      <c r="F31" s="217">
        <v>966667.55000000028</v>
      </c>
      <c r="G31" s="217"/>
      <c r="H31" s="217"/>
      <c r="I31" s="217">
        <v>966667.55000000028</v>
      </c>
      <c r="J31" s="218">
        <v>2.4135089705355054E-2</v>
      </c>
      <c r="K31" s="219"/>
      <c r="L31" s="220">
        <v>966667.55000000028</v>
      </c>
      <c r="M31" s="221">
        <v>1.9562265026849893E-2</v>
      </c>
      <c r="O31" s="67"/>
      <c r="S31" s="222"/>
    </row>
    <row r="32" spans="2:19" s="65" customFormat="1" ht="19.95" customHeight="1" x14ac:dyDescent="0.3">
      <c r="B32" s="213">
        <v>21</v>
      </c>
      <c r="C32" s="214" t="s">
        <v>69</v>
      </c>
      <c r="D32" s="215">
        <v>97420.467420000001</v>
      </c>
      <c r="E32" s="216">
        <v>2.0162131138724858E-2</v>
      </c>
      <c r="F32" s="217">
        <v>761389.09846880008</v>
      </c>
      <c r="G32" s="217"/>
      <c r="H32" s="217"/>
      <c r="I32" s="217">
        <v>761389.09846880008</v>
      </c>
      <c r="J32" s="218">
        <v>1.900983868986178E-2</v>
      </c>
      <c r="K32" s="219"/>
      <c r="L32" s="220">
        <v>858809.56588880008</v>
      </c>
      <c r="M32" s="221">
        <v>1.7379563776099248E-2</v>
      </c>
      <c r="O32" s="67"/>
      <c r="S32" s="222"/>
    </row>
    <row r="33" spans="2:19" s="65" customFormat="1" ht="19.95" customHeight="1" x14ac:dyDescent="0.3">
      <c r="B33" s="213">
        <v>22</v>
      </c>
      <c r="C33" s="214" t="s">
        <v>70</v>
      </c>
      <c r="D33" s="215">
        <v>25660</v>
      </c>
      <c r="E33" s="216">
        <v>5.3105912825200429E-3</v>
      </c>
      <c r="F33" s="217">
        <v>793498</v>
      </c>
      <c r="G33" s="217">
        <v>35687</v>
      </c>
      <c r="H33" s="217"/>
      <c r="I33" s="217">
        <v>829185</v>
      </c>
      <c r="J33" s="218">
        <v>1.9811511631915045E-2</v>
      </c>
      <c r="K33" s="219"/>
      <c r="L33" s="220">
        <v>854845</v>
      </c>
      <c r="M33" s="221">
        <v>1.7299333619792547E-2</v>
      </c>
      <c r="O33" s="67"/>
      <c r="S33" s="222"/>
    </row>
    <row r="34" spans="2:19" s="65" customFormat="1" ht="19.95" customHeight="1" x14ac:dyDescent="0.3">
      <c r="B34" s="213">
        <v>23</v>
      </c>
      <c r="C34" s="214" t="s">
        <v>71</v>
      </c>
      <c r="D34" s="215">
        <v>217472.50379154691</v>
      </c>
      <c r="E34" s="216">
        <v>4.5008089743694309E-2</v>
      </c>
      <c r="F34" s="217">
        <v>547015.14349149505</v>
      </c>
      <c r="G34" s="217"/>
      <c r="H34" s="217"/>
      <c r="I34" s="217">
        <v>547015.14349149505</v>
      </c>
      <c r="J34" s="218">
        <v>1.3657497407826399E-2</v>
      </c>
      <c r="K34" s="219"/>
      <c r="L34" s="220">
        <v>764487.64728304197</v>
      </c>
      <c r="M34" s="221">
        <v>1.5470789275903389E-2</v>
      </c>
      <c r="O34" s="67"/>
      <c r="S34" s="222"/>
    </row>
    <row r="35" spans="2:19" s="65" customFormat="1" ht="19.95" customHeight="1" x14ac:dyDescent="0.3">
      <c r="B35" s="213">
        <v>24</v>
      </c>
      <c r="C35" s="214" t="s">
        <v>73</v>
      </c>
      <c r="D35" s="215">
        <v>109355.772</v>
      </c>
      <c r="E35" s="216">
        <v>2.2632260696665994E-2</v>
      </c>
      <c r="F35" s="217">
        <v>499566.1</v>
      </c>
      <c r="G35" s="217"/>
      <c r="H35" s="217"/>
      <c r="I35" s="217">
        <v>499566.1</v>
      </c>
      <c r="J35" s="218">
        <v>1.2472822365097875E-2</v>
      </c>
      <c r="K35" s="219"/>
      <c r="L35" s="220">
        <v>608921.87199999997</v>
      </c>
      <c r="M35" s="221">
        <v>1.2322634643843753E-2</v>
      </c>
      <c r="O35" s="67"/>
      <c r="S35" s="222"/>
    </row>
    <row r="36" spans="2:19" s="65" customFormat="1" ht="19.95" customHeight="1" x14ac:dyDescent="0.3">
      <c r="B36" s="213">
        <v>25</v>
      </c>
      <c r="C36" s="214" t="s">
        <v>74</v>
      </c>
      <c r="D36" s="215">
        <v>133364.23199999999</v>
      </c>
      <c r="E36" s="216">
        <v>2.7601049409944681E-2</v>
      </c>
      <c r="F36" s="217">
        <v>474689.587</v>
      </c>
      <c r="G36" s="217"/>
      <c r="H36" s="217"/>
      <c r="I36" s="217">
        <v>474689.587</v>
      </c>
      <c r="J36" s="218">
        <v>1.1851722719401245E-2</v>
      </c>
      <c r="K36" s="219"/>
      <c r="L36" s="220">
        <v>608053.81900000002</v>
      </c>
      <c r="M36" s="221">
        <v>1.2305068022471853E-2</v>
      </c>
      <c r="O36" s="67"/>
      <c r="S36" s="222"/>
    </row>
    <row r="37" spans="2:19" s="65" customFormat="1" ht="19.95" customHeight="1" x14ac:dyDescent="0.3">
      <c r="B37" s="213">
        <v>26</v>
      </c>
      <c r="C37" s="214" t="s">
        <v>75</v>
      </c>
      <c r="D37" s="215">
        <v>69490.547520000007</v>
      </c>
      <c r="E37" s="216">
        <v>1.4381757438708372E-2</v>
      </c>
      <c r="F37" s="217">
        <v>520903.19741899997</v>
      </c>
      <c r="G37" s="217"/>
      <c r="H37" s="217"/>
      <c r="I37" s="217">
        <v>520903.19741899997</v>
      </c>
      <c r="J37" s="218">
        <v>1.300555231994064E-2</v>
      </c>
      <c r="K37" s="219"/>
      <c r="L37" s="220">
        <v>590393.744939</v>
      </c>
      <c r="M37" s="221">
        <v>1.1947684505072227E-2</v>
      </c>
      <c r="O37" s="67"/>
      <c r="S37" s="222"/>
    </row>
    <row r="38" spans="2:19" s="65" customFormat="1" ht="19.95" customHeight="1" x14ac:dyDescent="0.3">
      <c r="B38" s="213">
        <v>27</v>
      </c>
      <c r="C38" s="214" t="s">
        <v>79</v>
      </c>
      <c r="D38" s="215">
        <v>330004.92699999997</v>
      </c>
      <c r="E38" s="216">
        <v>6.8297789887562854E-2</v>
      </c>
      <c r="F38" s="217">
        <v>32602.989999999991</v>
      </c>
      <c r="G38" s="217">
        <v>141784.82199999999</v>
      </c>
      <c r="H38" s="217"/>
      <c r="I38" s="217">
        <v>174387.81199999998</v>
      </c>
      <c r="J38" s="218">
        <v>8.1400900269466305E-4</v>
      </c>
      <c r="K38" s="219"/>
      <c r="L38" s="220">
        <v>504392.73899999994</v>
      </c>
      <c r="M38" s="221">
        <v>1.0207298711885717E-2</v>
      </c>
      <c r="O38" s="67"/>
      <c r="S38" s="222"/>
    </row>
    <row r="39" spans="2:19" s="65" customFormat="1" ht="19.95" customHeight="1" x14ac:dyDescent="0.3">
      <c r="B39" s="213">
        <v>28</v>
      </c>
      <c r="C39" s="214" t="s">
        <v>77</v>
      </c>
      <c r="D39" s="215">
        <v>175451.23</v>
      </c>
      <c r="E39" s="216">
        <v>3.6311370714942288E-2</v>
      </c>
      <c r="F39" s="217">
        <v>294881</v>
      </c>
      <c r="G39" s="217"/>
      <c r="H39" s="217"/>
      <c r="I39" s="217">
        <v>294881</v>
      </c>
      <c r="J39" s="218">
        <v>7.3623857420317892E-3</v>
      </c>
      <c r="K39" s="219"/>
      <c r="L39" s="220">
        <v>470332.23</v>
      </c>
      <c r="M39" s="221">
        <v>9.518022751388848E-3</v>
      </c>
      <c r="O39" s="67"/>
      <c r="S39" s="222"/>
    </row>
    <row r="40" spans="2:19" s="65" customFormat="1" ht="19.95" customHeight="1" x14ac:dyDescent="0.3">
      <c r="B40" s="213">
        <v>29</v>
      </c>
      <c r="C40" s="214" t="s">
        <v>78</v>
      </c>
      <c r="D40" s="215">
        <v>24878.6558</v>
      </c>
      <c r="E40" s="216">
        <v>5.1488843574550545E-3</v>
      </c>
      <c r="F40" s="217">
        <v>403982.90240000002</v>
      </c>
      <c r="G40" s="217"/>
      <c r="H40" s="217"/>
      <c r="I40" s="217">
        <v>403982.90240000002</v>
      </c>
      <c r="J40" s="218">
        <v>1.0086366909547851E-2</v>
      </c>
      <c r="K40" s="219"/>
      <c r="L40" s="220">
        <v>428861.55820000003</v>
      </c>
      <c r="M40" s="221">
        <v>8.6787887535235957E-3</v>
      </c>
      <c r="O40" s="67"/>
      <c r="S40" s="222"/>
    </row>
    <row r="41" spans="2:19" s="65" customFormat="1" ht="19.95" customHeight="1" x14ac:dyDescent="0.3">
      <c r="B41" s="213">
        <v>30</v>
      </c>
      <c r="C41" s="214" t="s">
        <v>83</v>
      </c>
      <c r="D41" s="215">
        <v>138890.74708292371</v>
      </c>
      <c r="E41" s="216">
        <v>2.8744816472379999E-2</v>
      </c>
      <c r="F41" s="217">
        <v>67135.753920000003</v>
      </c>
      <c r="G41" s="217">
        <v>116976.83459555199</v>
      </c>
      <c r="H41" s="217"/>
      <c r="I41" s="217">
        <v>184112.58851555199</v>
      </c>
      <c r="J41" s="218">
        <v>1.6761992717101569E-3</v>
      </c>
      <c r="K41" s="219"/>
      <c r="L41" s="220">
        <v>323003.33559847571</v>
      </c>
      <c r="M41" s="221">
        <v>6.5365562912853732E-3</v>
      </c>
      <c r="O41" s="67"/>
      <c r="S41" s="222"/>
    </row>
    <row r="42" spans="2:19" s="65" customFormat="1" ht="19.95" customHeight="1" x14ac:dyDescent="0.3">
      <c r="B42" s="213">
        <v>31</v>
      </c>
      <c r="C42" s="214" t="s">
        <v>80</v>
      </c>
      <c r="D42" s="215">
        <v>202760.658</v>
      </c>
      <c r="E42" s="216">
        <v>4.1963327467374426E-2</v>
      </c>
      <c r="F42" s="217">
        <v>68445.419000000009</v>
      </c>
      <c r="G42" s="217"/>
      <c r="H42" s="217"/>
      <c r="I42" s="217">
        <v>68445.419000000009</v>
      </c>
      <c r="J42" s="218">
        <v>1.708898087543761E-3</v>
      </c>
      <c r="K42" s="219"/>
      <c r="L42" s="220">
        <v>271206.07699999999</v>
      </c>
      <c r="M42" s="221">
        <v>5.4883451453048744E-3</v>
      </c>
      <c r="O42" s="67"/>
      <c r="S42" s="222"/>
    </row>
    <row r="43" spans="2:19" s="65" customFormat="1" ht="19.95" customHeight="1" x14ac:dyDescent="0.3">
      <c r="B43" s="213">
        <v>32</v>
      </c>
      <c r="C43" s="214" t="s">
        <v>81</v>
      </c>
      <c r="D43" s="215">
        <v>29723</v>
      </c>
      <c r="E43" s="216">
        <v>6.1514693955706636E-3</v>
      </c>
      <c r="F43" s="217">
        <v>224635</v>
      </c>
      <c r="G43" s="217"/>
      <c r="H43" s="217"/>
      <c r="I43" s="217">
        <v>224635</v>
      </c>
      <c r="J43" s="218">
        <v>5.6085319880267324E-3</v>
      </c>
      <c r="K43" s="219"/>
      <c r="L43" s="220">
        <v>254358</v>
      </c>
      <c r="M43" s="221">
        <v>5.1473938560361145E-3</v>
      </c>
      <c r="O43" s="67"/>
      <c r="S43" s="222"/>
    </row>
    <row r="44" spans="2:19" s="65" customFormat="1" ht="19.95" customHeight="1" x14ac:dyDescent="0.3">
      <c r="B44" s="213">
        <v>33</v>
      </c>
      <c r="C44" s="214" t="s">
        <v>90</v>
      </c>
      <c r="D44" s="215">
        <v>103233.06676</v>
      </c>
      <c r="E44" s="216">
        <v>2.1365106173167017E-2</v>
      </c>
      <c r="F44" s="217">
        <v>18933.157460000002</v>
      </c>
      <c r="G44" s="217"/>
      <c r="H44" s="217"/>
      <c r="I44" s="217">
        <v>18933.157460000002</v>
      </c>
      <c r="J44" s="218">
        <v>4.7271003738846119E-4</v>
      </c>
      <c r="K44" s="219">
        <v>123898.76328999999</v>
      </c>
      <c r="L44" s="220">
        <v>246064.98751000001</v>
      </c>
      <c r="M44" s="221">
        <v>4.9795697595301789E-3</v>
      </c>
      <c r="O44" s="67"/>
      <c r="S44" s="222"/>
    </row>
    <row r="45" spans="2:19" s="65" customFormat="1" ht="19.95" customHeight="1" x14ac:dyDescent="0.3">
      <c r="B45" s="213">
        <v>34</v>
      </c>
      <c r="C45" s="214" t="s">
        <v>82</v>
      </c>
      <c r="D45" s="215">
        <v>58786.632080000003</v>
      </c>
      <c r="E45" s="216">
        <v>1.2166476065968867E-2</v>
      </c>
      <c r="F45" s="217">
        <v>153730.34778000013</v>
      </c>
      <c r="G45" s="217"/>
      <c r="H45" s="217"/>
      <c r="I45" s="217">
        <v>153730.34778000013</v>
      </c>
      <c r="J45" s="218">
        <v>3.8382334589650105E-3</v>
      </c>
      <c r="K45" s="219">
        <v>18051</v>
      </c>
      <c r="L45" s="220">
        <v>230567.97986000014</v>
      </c>
      <c r="M45" s="221">
        <v>4.6659598004781576E-3</v>
      </c>
      <c r="O45" s="67"/>
      <c r="S45" s="222"/>
    </row>
    <row r="46" spans="2:19" s="65" customFormat="1" ht="19.95" customHeight="1" x14ac:dyDescent="0.3">
      <c r="B46" s="213">
        <v>35</v>
      </c>
      <c r="C46" s="214" t="s">
        <v>84</v>
      </c>
      <c r="D46" s="215">
        <v>45426.657999999996</v>
      </c>
      <c r="E46" s="216">
        <v>9.4014970369765919E-3</v>
      </c>
      <c r="F46" s="217">
        <v>159053.51407</v>
      </c>
      <c r="G46" s="217"/>
      <c r="H46" s="217"/>
      <c r="I46" s="217">
        <v>159053.51407</v>
      </c>
      <c r="J46" s="218">
        <v>3.9711386091644445E-3</v>
      </c>
      <c r="K46" s="219"/>
      <c r="L46" s="220">
        <v>204480.17207</v>
      </c>
      <c r="M46" s="221">
        <v>4.1380258588065858E-3</v>
      </c>
      <c r="O46" s="67"/>
      <c r="S46" s="222"/>
    </row>
    <row r="47" spans="2:19" s="65" customFormat="1" ht="19.95" customHeight="1" x14ac:dyDescent="0.3">
      <c r="B47" s="213">
        <v>36</v>
      </c>
      <c r="C47" s="214" t="s">
        <v>85</v>
      </c>
      <c r="D47" s="215">
        <v>12284.79876</v>
      </c>
      <c r="E47" s="216">
        <v>2.5424608418694087E-3</v>
      </c>
      <c r="F47" s="217">
        <v>190161.36967999997</v>
      </c>
      <c r="G47" s="217"/>
      <c r="H47" s="217">
        <v>254.76222999999999</v>
      </c>
      <c r="I47" s="217">
        <v>190416.13190999997</v>
      </c>
      <c r="J47" s="218">
        <v>4.7478181260144532E-3</v>
      </c>
      <c r="K47" s="219"/>
      <c r="L47" s="220">
        <v>202700.93066999997</v>
      </c>
      <c r="M47" s="221">
        <v>4.1020196932809675E-3</v>
      </c>
      <c r="O47" s="67"/>
      <c r="S47" s="222"/>
    </row>
    <row r="48" spans="2:19" s="65" customFormat="1" ht="19.95" customHeight="1" x14ac:dyDescent="0.3">
      <c r="B48" s="213">
        <v>37</v>
      </c>
      <c r="C48" s="214" t="s">
        <v>143</v>
      </c>
      <c r="D48" s="215"/>
      <c r="E48" s="216">
        <v>0</v>
      </c>
      <c r="F48" s="217">
        <v>103253.35524440439</v>
      </c>
      <c r="G48" s="217"/>
      <c r="H48" s="217"/>
      <c r="I48" s="217">
        <v>103253.35524440439</v>
      </c>
      <c r="J48" s="218">
        <v>2.5779586696611382E-3</v>
      </c>
      <c r="K48" s="219">
        <v>76710</v>
      </c>
      <c r="L48" s="220">
        <v>179963.3552444044</v>
      </c>
      <c r="M48" s="221">
        <v>3.6418837587050218E-3</v>
      </c>
      <c r="O48" s="67"/>
      <c r="S48" s="222"/>
    </row>
    <row r="49" spans="2:19" s="65" customFormat="1" ht="19.95" customHeight="1" x14ac:dyDescent="0.3">
      <c r="B49" s="213">
        <v>38</v>
      </c>
      <c r="C49" s="214" t="s">
        <v>86</v>
      </c>
      <c r="D49" s="215">
        <v>72440</v>
      </c>
      <c r="E49" s="216">
        <v>1.4992175857589708E-2</v>
      </c>
      <c r="F49" s="217">
        <v>88152</v>
      </c>
      <c r="G49" s="217"/>
      <c r="H49" s="217"/>
      <c r="I49" s="217">
        <v>88152</v>
      </c>
      <c r="J49" s="218">
        <v>2.2009184312708728E-3</v>
      </c>
      <c r="K49" s="219"/>
      <c r="L49" s="220">
        <v>160592</v>
      </c>
      <c r="M49" s="221">
        <v>3.2498693735937209E-3</v>
      </c>
      <c r="O49" s="67"/>
      <c r="S49" s="222"/>
    </row>
    <row r="50" spans="2:19" s="65" customFormat="1" ht="19.95" customHeight="1" x14ac:dyDescent="0.3">
      <c r="B50" s="213">
        <v>39</v>
      </c>
      <c r="C50" s="214" t="s">
        <v>87</v>
      </c>
      <c r="D50" s="215">
        <v>16480</v>
      </c>
      <c r="E50" s="216">
        <v>3.4106993116106901E-3</v>
      </c>
      <c r="F50" s="217">
        <v>126004</v>
      </c>
      <c r="G50" s="217"/>
      <c r="H50" s="217"/>
      <c r="I50" s="217">
        <v>126004</v>
      </c>
      <c r="J50" s="218">
        <v>3.1459811009830188E-3</v>
      </c>
      <c r="K50" s="219"/>
      <c r="L50" s="220">
        <v>142484</v>
      </c>
      <c r="M50" s="221">
        <v>2.8834212652381671E-3</v>
      </c>
      <c r="O50" s="67"/>
      <c r="S50" s="222"/>
    </row>
    <row r="51" spans="2:19" s="65" customFormat="1" ht="19.95" customHeight="1" x14ac:dyDescent="0.3">
      <c r="B51" s="213">
        <v>40</v>
      </c>
      <c r="C51" s="214" t="s">
        <v>88</v>
      </c>
      <c r="D51" s="215">
        <v>1362.2919999999999</v>
      </c>
      <c r="E51" s="216">
        <v>2.8193982928475424E-4</v>
      </c>
      <c r="F51" s="217">
        <v>136960.13400000002</v>
      </c>
      <c r="G51" s="217"/>
      <c r="H51" s="217"/>
      <c r="I51" s="217">
        <v>136960.13400000002</v>
      </c>
      <c r="J51" s="218">
        <v>3.4195263098957323E-3</v>
      </c>
      <c r="K51" s="219"/>
      <c r="L51" s="220">
        <v>138322.42600000001</v>
      </c>
      <c r="M51" s="221">
        <v>2.7992042937293508E-3</v>
      </c>
      <c r="O51" s="67"/>
      <c r="S51" s="222"/>
    </row>
    <row r="52" spans="2:19" s="65" customFormat="1" ht="19.95" customHeight="1" x14ac:dyDescent="0.3">
      <c r="B52" s="213"/>
      <c r="C52" s="214" t="s">
        <v>144</v>
      </c>
      <c r="D52" s="215">
        <v>280741.44240828569</v>
      </c>
      <c r="E52" s="216">
        <v>5.8102223565687651E-2</v>
      </c>
      <c r="F52" s="217">
        <v>1755371.0056573392</v>
      </c>
      <c r="G52" s="217">
        <v>97898.376600000003</v>
      </c>
      <c r="H52" s="217">
        <v>0</v>
      </c>
      <c r="I52" s="217">
        <v>1853269.3822573391</v>
      </c>
      <c r="J52" s="218">
        <v>4.3826894455823176E-2</v>
      </c>
      <c r="K52" s="219">
        <v>73785.900363598528</v>
      </c>
      <c r="L52" s="220">
        <v>2207796.7250292231</v>
      </c>
      <c r="M52" s="221">
        <v>4.4678757097445655E-2</v>
      </c>
    </row>
    <row r="53" spans="2:19" s="44" customFormat="1" ht="19.95" customHeight="1" x14ac:dyDescent="0.2">
      <c r="B53" s="158"/>
      <c r="C53" s="159" t="s">
        <v>47</v>
      </c>
      <c r="D53" s="160">
        <f t="shared" ref="D53:M53" si="0">SUM(D12:D52)</f>
        <v>4831853.674083448</v>
      </c>
      <c r="E53" s="161">
        <f t="shared" si="0"/>
        <v>1</v>
      </c>
      <c r="F53" s="162">
        <f t="shared" si="0"/>
        <v>40052370.295749001</v>
      </c>
      <c r="G53" s="162">
        <f t="shared" si="0"/>
        <v>1574195.8626662518</v>
      </c>
      <c r="H53" s="162">
        <f t="shared" si="0"/>
        <v>254.76222999999999</v>
      </c>
      <c r="I53" s="162">
        <f t="shared" si="0"/>
        <v>41626820.920645252</v>
      </c>
      <c r="J53" s="163">
        <f t="shared" si="0"/>
        <v>1.0000000000000002</v>
      </c>
      <c r="K53" s="164">
        <f t="shared" si="0"/>
        <v>2956234.6028113109</v>
      </c>
      <c r="L53" s="165">
        <f t="shared" si="0"/>
        <v>49414909.197540022</v>
      </c>
      <c r="M53" s="166">
        <f t="shared" si="0"/>
        <v>1</v>
      </c>
    </row>
    <row r="54" spans="2:19" s="44" customFormat="1" ht="15" customHeight="1" x14ac:dyDescent="0.2">
      <c r="B54" s="45"/>
      <c r="C54" s="46"/>
      <c r="D54" s="47"/>
      <c r="E54" s="48"/>
      <c r="F54" s="47"/>
      <c r="G54" s="47"/>
      <c r="H54" s="47"/>
      <c r="I54" s="47"/>
      <c r="J54" s="48"/>
      <c r="K54" s="47"/>
      <c r="L54" s="49"/>
      <c r="M54" s="50"/>
    </row>
    <row r="55" spans="2:19" s="44" customFormat="1" ht="15" customHeight="1" x14ac:dyDescent="0.2">
      <c r="B55" s="45"/>
      <c r="C55" s="46"/>
      <c r="D55" s="51"/>
      <c r="E55" s="48"/>
      <c r="F55" s="47"/>
      <c r="G55" s="47"/>
      <c r="H55" s="47"/>
      <c r="I55" s="47"/>
      <c r="J55" s="48"/>
      <c r="K55" s="47"/>
      <c r="L55" s="49"/>
      <c r="M55" s="50"/>
    </row>
    <row r="56" spans="2:19" s="44" customFormat="1" ht="15" customHeight="1" x14ac:dyDescent="0.25">
      <c r="B56" s="20" t="s">
        <v>145</v>
      </c>
      <c r="C56" s="20"/>
      <c r="D56" s="124"/>
      <c r="E56" s="125"/>
      <c r="F56" s="124"/>
      <c r="G56" s="124"/>
      <c r="H56" s="124"/>
      <c r="I56" s="47"/>
      <c r="J56" s="48"/>
      <c r="K56" s="47"/>
      <c r="L56" s="49"/>
      <c r="M56" s="50"/>
    </row>
    <row r="57" spans="2:19" s="44" customFormat="1" ht="15" customHeight="1" x14ac:dyDescent="0.25">
      <c r="B57" s="319" t="s">
        <v>270</v>
      </c>
      <c r="C57" s="319"/>
      <c r="D57" s="319"/>
      <c r="E57" s="319"/>
      <c r="F57" s="319"/>
      <c r="G57" s="319"/>
      <c r="H57" s="319"/>
      <c r="I57" s="319"/>
      <c r="J57" s="319"/>
      <c r="K57" s="319"/>
      <c r="L57" s="130"/>
      <c r="M57" s="131"/>
    </row>
    <row r="58" spans="2:19" s="44" customFormat="1" ht="14.4" customHeight="1" thickBot="1" x14ac:dyDescent="0.25">
      <c r="B58" s="45"/>
      <c r="C58" s="46"/>
      <c r="D58" s="47"/>
      <c r="E58" s="48"/>
      <c r="F58" s="47"/>
      <c r="G58" s="47"/>
      <c r="H58" s="47"/>
      <c r="I58" s="47"/>
      <c r="J58" s="48"/>
      <c r="K58" s="47"/>
      <c r="L58" s="49"/>
      <c r="M58" s="50"/>
    </row>
    <row r="59" spans="2:19" s="2" customFormat="1" ht="22.2" customHeight="1" thickBot="1" x14ac:dyDescent="0.3">
      <c r="B59" s="341" t="s">
        <v>42</v>
      </c>
      <c r="C59" s="341" t="s">
        <v>135</v>
      </c>
      <c r="D59" s="343" t="s">
        <v>146</v>
      </c>
      <c r="E59" s="344"/>
      <c r="F59" s="344"/>
      <c r="G59" s="344"/>
      <c r="H59" s="344"/>
      <c r="I59" s="344"/>
      <c r="J59" s="344"/>
      <c r="K59" s="344"/>
      <c r="L59" s="344"/>
      <c r="M59" s="345"/>
    </row>
    <row r="60" spans="2:19" s="2" customFormat="1" ht="19.2" customHeight="1" thickBot="1" x14ac:dyDescent="0.3">
      <c r="B60" s="342"/>
      <c r="C60" s="342"/>
      <c r="D60" s="343" t="s">
        <v>44</v>
      </c>
      <c r="E60" s="344"/>
      <c r="F60" s="344"/>
      <c r="G60" s="344"/>
      <c r="H60" s="344"/>
      <c r="I60" s="344"/>
      <c r="J60" s="344"/>
      <c r="K60" s="344"/>
      <c r="L60" s="344"/>
      <c r="M60" s="345"/>
    </row>
    <row r="61" spans="2:19" s="2" customFormat="1" ht="13.2" customHeight="1" x14ac:dyDescent="0.25">
      <c r="B61" s="342"/>
      <c r="C61" s="342"/>
      <c r="D61" s="332" t="s">
        <v>45</v>
      </c>
      <c r="E61" s="333"/>
      <c r="F61" s="332" t="s">
        <v>46</v>
      </c>
      <c r="G61" s="346"/>
      <c r="H61" s="346"/>
      <c r="I61" s="346"/>
      <c r="J61" s="333"/>
      <c r="K61" s="348" t="s">
        <v>137</v>
      </c>
      <c r="L61" s="339" t="s">
        <v>47</v>
      </c>
      <c r="M61" s="340"/>
    </row>
    <row r="62" spans="2:19" s="2" customFormat="1" ht="7.95" customHeight="1" x14ac:dyDescent="0.25">
      <c r="B62" s="342"/>
      <c r="C62" s="342"/>
      <c r="D62" s="335"/>
      <c r="E62" s="336"/>
      <c r="F62" s="335"/>
      <c r="G62" s="339"/>
      <c r="H62" s="339"/>
      <c r="I62" s="339"/>
      <c r="J62" s="336"/>
      <c r="K62" s="349"/>
      <c r="L62" s="339"/>
      <c r="M62" s="340"/>
    </row>
    <row r="63" spans="2:19" s="2" customFormat="1" ht="15" hidden="1" customHeight="1" x14ac:dyDescent="0.25">
      <c r="B63" s="342"/>
      <c r="C63" s="342"/>
      <c r="D63" s="335"/>
      <c r="E63" s="336"/>
      <c r="F63" s="335"/>
      <c r="G63" s="339"/>
      <c r="H63" s="339"/>
      <c r="I63" s="339"/>
      <c r="J63" s="336"/>
      <c r="K63" s="349"/>
      <c r="L63" s="339"/>
      <c r="M63" s="340"/>
    </row>
    <row r="64" spans="2:19" s="2" customFormat="1" ht="28.2" customHeight="1" thickBot="1" x14ac:dyDescent="0.3">
      <c r="B64" s="342"/>
      <c r="C64" s="342"/>
      <c r="D64" s="335"/>
      <c r="E64" s="336"/>
      <c r="F64" s="337"/>
      <c r="G64" s="347"/>
      <c r="H64" s="347"/>
      <c r="I64" s="347"/>
      <c r="J64" s="338"/>
      <c r="K64" s="349"/>
      <c r="L64" s="339"/>
      <c r="M64" s="340"/>
    </row>
    <row r="65" spans="2:19" s="2" customFormat="1" ht="28.2" customHeight="1" thickBot="1" x14ac:dyDescent="0.3">
      <c r="B65" s="342"/>
      <c r="C65" s="342"/>
      <c r="D65" s="337"/>
      <c r="E65" s="338"/>
      <c r="F65" s="28" t="s">
        <v>255</v>
      </c>
      <c r="G65" s="28" t="s">
        <v>139</v>
      </c>
      <c r="H65" s="28" t="s">
        <v>254</v>
      </c>
      <c r="I65" s="28" t="s">
        <v>140</v>
      </c>
      <c r="J65" s="28" t="s">
        <v>141</v>
      </c>
      <c r="K65" s="350"/>
      <c r="L65" s="339"/>
      <c r="M65" s="340"/>
    </row>
    <row r="66" spans="2:19" s="2" customFormat="1" ht="34.950000000000003" customHeight="1" x14ac:dyDescent="0.25">
      <c r="B66" s="342"/>
      <c r="C66" s="342"/>
      <c r="D66" s="151" t="s">
        <v>48</v>
      </c>
      <c r="E66" s="151" t="s">
        <v>141</v>
      </c>
      <c r="F66" s="151" t="s">
        <v>48</v>
      </c>
      <c r="G66" s="151" t="s">
        <v>48</v>
      </c>
      <c r="H66" s="151" t="s">
        <v>48</v>
      </c>
      <c r="I66" s="151" t="s">
        <v>48</v>
      </c>
      <c r="J66" s="151" t="s">
        <v>142</v>
      </c>
      <c r="K66" s="232" t="s">
        <v>48</v>
      </c>
      <c r="L66" s="151" t="s">
        <v>48</v>
      </c>
      <c r="M66" s="151" t="s">
        <v>141</v>
      </c>
    </row>
    <row r="67" spans="2:19" s="65" customFormat="1" ht="19.95" customHeight="1" x14ac:dyDescent="0.3">
      <c r="B67" s="213">
        <v>1</v>
      </c>
      <c r="C67" s="214" t="s">
        <v>95</v>
      </c>
      <c r="D67" s="215">
        <v>847914.28</v>
      </c>
      <c r="E67" s="216">
        <v>0.21131248115965262</v>
      </c>
      <c r="F67" s="217">
        <v>2335061.52</v>
      </c>
      <c r="G67" s="217"/>
      <c r="H67" s="217"/>
      <c r="I67" s="217">
        <v>2335061.52</v>
      </c>
      <c r="J67" s="218">
        <v>6.7023404477100409E-2</v>
      </c>
      <c r="K67" s="219"/>
      <c r="L67" s="220">
        <v>3182975.8</v>
      </c>
      <c r="M67" s="221">
        <v>7.7132393301031832E-2</v>
      </c>
      <c r="O67" s="222"/>
      <c r="S67" s="222"/>
    </row>
    <row r="68" spans="2:19" s="65" customFormat="1" ht="19.95" customHeight="1" x14ac:dyDescent="0.3">
      <c r="B68" s="213">
        <v>2</v>
      </c>
      <c r="C68" s="214" t="s">
        <v>98</v>
      </c>
      <c r="D68" s="215">
        <v>203788.06</v>
      </c>
      <c r="E68" s="216">
        <v>5.078692693949223E-2</v>
      </c>
      <c r="F68" s="217">
        <v>1985989.19</v>
      </c>
      <c r="G68" s="217"/>
      <c r="H68" s="217"/>
      <c r="I68" s="217">
        <v>1985989.19</v>
      </c>
      <c r="J68" s="218">
        <v>5.7003961406772274E-2</v>
      </c>
      <c r="K68" s="219">
        <v>594332.71</v>
      </c>
      <c r="L68" s="220">
        <v>2784109.96</v>
      </c>
      <c r="M68" s="221">
        <v>6.7466760013707924E-2</v>
      </c>
      <c r="O68" s="222"/>
      <c r="S68" s="222"/>
    </row>
    <row r="69" spans="2:19" s="65" customFormat="1" ht="19.95" customHeight="1" x14ac:dyDescent="0.3">
      <c r="B69" s="213">
        <v>3</v>
      </c>
      <c r="C69" s="214" t="s">
        <v>96</v>
      </c>
      <c r="D69" s="215">
        <v>45239.648000000001</v>
      </c>
      <c r="E69" s="216">
        <v>1.1274373472834207E-2</v>
      </c>
      <c r="F69" s="217">
        <v>2442935.7947299997</v>
      </c>
      <c r="G69" s="217">
        <v>56288.144370000002</v>
      </c>
      <c r="H69" s="217">
        <v>632.19889999999998</v>
      </c>
      <c r="I69" s="217">
        <v>2499856.1379999998</v>
      </c>
      <c r="J69" s="218">
        <v>7.1753513831077184E-2</v>
      </c>
      <c r="K69" s="219"/>
      <c r="L69" s="220">
        <v>2545095.7859999998</v>
      </c>
      <c r="M69" s="221">
        <v>6.16747790399634E-2</v>
      </c>
      <c r="O69" s="222"/>
      <c r="S69" s="222"/>
    </row>
    <row r="70" spans="2:19" s="65" customFormat="1" ht="19.95" customHeight="1" x14ac:dyDescent="0.3">
      <c r="B70" s="213">
        <v>4</v>
      </c>
      <c r="C70" s="214" t="s">
        <v>97</v>
      </c>
      <c r="D70" s="215">
        <v>18589.009999999998</v>
      </c>
      <c r="E70" s="216">
        <v>4.6326496888359917E-3</v>
      </c>
      <c r="F70" s="217">
        <v>2285828.15</v>
      </c>
      <c r="G70" s="217"/>
      <c r="H70" s="217"/>
      <c r="I70" s="217">
        <v>2285828.15</v>
      </c>
      <c r="J70" s="218">
        <v>6.5610256239669484E-2</v>
      </c>
      <c r="K70" s="219"/>
      <c r="L70" s="220">
        <v>2304417.1599999997</v>
      </c>
      <c r="M70" s="221">
        <v>5.5842463745645436E-2</v>
      </c>
      <c r="O70" s="222"/>
      <c r="S70" s="222"/>
    </row>
    <row r="71" spans="2:19" s="65" customFormat="1" ht="19.95" customHeight="1" x14ac:dyDescent="0.3">
      <c r="B71" s="213">
        <v>5</v>
      </c>
      <c r="C71" s="214" t="s">
        <v>99</v>
      </c>
      <c r="D71" s="215">
        <v>228</v>
      </c>
      <c r="E71" s="216">
        <v>5.6820891970826107E-5</v>
      </c>
      <c r="F71" s="217">
        <v>2103409</v>
      </c>
      <c r="G71" s="217"/>
      <c r="H71" s="217"/>
      <c r="I71" s="217">
        <v>2103409</v>
      </c>
      <c r="J71" s="218">
        <v>6.0374268934795895E-2</v>
      </c>
      <c r="K71" s="219"/>
      <c r="L71" s="220">
        <v>2103637</v>
      </c>
      <c r="M71" s="221">
        <v>5.0976999714104868E-2</v>
      </c>
      <c r="O71" s="222"/>
      <c r="S71" s="222"/>
    </row>
    <row r="72" spans="2:19" s="65" customFormat="1" ht="19.95" customHeight="1" x14ac:dyDescent="0.3">
      <c r="B72" s="213">
        <v>6</v>
      </c>
      <c r="C72" s="214" t="s">
        <v>100</v>
      </c>
      <c r="D72" s="215">
        <v>73349</v>
      </c>
      <c r="E72" s="216">
        <v>1.8279629847228612E-2</v>
      </c>
      <c r="F72" s="217">
        <v>1938079</v>
      </c>
      <c r="G72" s="217">
        <v>6173</v>
      </c>
      <c r="H72" s="217">
        <v>1535</v>
      </c>
      <c r="I72" s="217">
        <v>1945787</v>
      </c>
      <c r="J72" s="218">
        <v>5.5850035645863313E-2</v>
      </c>
      <c r="K72" s="219"/>
      <c r="L72" s="220">
        <v>2019136</v>
      </c>
      <c r="M72" s="221">
        <v>4.8929304483016245E-2</v>
      </c>
      <c r="O72" s="222"/>
      <c r="S72" s="222"/>
    </row>
    <row r="73" spans="2:19" s="65" customFormat="1" ht="19.95" customHeight="1" x14ac:dyDescent="0.3">
      <c r="B73" s="213">
        <v>7</v>
      </c>
      <c r="C73" s="214" t="s">
        <v>101</v>
      </c>
      <c r="D73" s="215">
        <v>390663</v>
      </c>
      <c r="E73" s="216">
        <v>9.7358860175433506E-2</v>
      </c>
      <c r="F73" s="217">
        <v>1615626</v>
      </c>
      <c r="G73" s="217"/>
      <c r="H73" s="217"/>
      <c r="I73" s="217">
        <v>1615626</v>
      </c>
      <c r="J73" s="218">
        <v>4.6373405563087611E-2</v>
      </c>
      <c r="K73" s="219"/>
      <c r="L73" s="220">
        <v>2006289</v>
      </c>
      <c r="M73" s="221">
        <v>4.8617985792896654E-2</v>
      </c>
      <c r="O73" s="222"/>
      <c r="S73" s="222"/>
    </row>
    <row r="74" spans="2:19" s="65" customFormat="1" ht="19.95" customHeight="1" x14ac:dyDescent="0.3">
      <c r="B74" s="213">
        <v>8</v>
      </c>
      <c r="C74" s="214" t="s">
        <v>102</v>
      </c>
      <c r="D74" s="215">
        <v>40807</v>
      </c>
      <c r="E74" s="216">
        <v>1.0169693590585531E-2</v>
      </c>
      <c r="F74" s="217">
        <v>1897216</v>
      </c>
      <c r="G74" s="217"/>
      <c r="H74" s="217"/>
      <c r="I74" s="217">
        <v>1897216</v>
      </c>
      <c r="J74" s="218">
        <v>5.445589945245919E-2</v>
      </c>
      <c r="K74" s="219"/>
      <c r="L74" s="220">
        <v>1938023</v>
      </c>
      <c r="M74" s="221">
        <v>4.6963709954202487E-2</v>
      </c>
      <c r="O74" s="222"/>
      <c r="S74" s="222"/>
    </row>
    <row r="75" spans="2:19" s="65" customFormat="1" ht="19.95" customHeight="1" x14ac:dyDescent="0.3">
      <c r="B75" s="213">
        <v>9</v>
      </c>
      <c r="C75" s="214" t="s">
        <v>76</v>
      </c>
      <c r="D75" s="215">
        <v>84576</v>
      </c>
      <c r="E75" s="216">
        <v>2.1077560347914862E-2</v>
      </c>
      <c r="F75" s="217">
        <v>350175</v>
      </c>
      <c r="G75" s="217">
        <v>1265052</v>
      </c>
      <c r="H75" s="217"/>
      <c r="I75" s="217">
        <v>1615227</v>
      </c>
      <c r="J75" s="218">
        <v>4.6361953043247209E-2</v>
      </c>
      <c r="K75" s="219"/>
      <c r="L75" s="220">
        <v>1699803</v>
      </c>
      <c r="M75" s="221">
        <v>4.1190974034510039E-2</v>
      </c>
      <c r="O75" s="222"/>
      <c r="S75" s="222"/>
    </row>
    <row r="76" spans="2:19" s="65" customFormat="1" ht="19.95" customHeight="1" x14ac:dyDescent="0.3">
      <c r="B76" s="213">
        <v>10</v>
      </c>
      <c r="C76" s="214" t="s">
        <v>122</v>
      </c>
      <c r="D76" s="215">
        <v>0</v>
      </c>
      <c r="E76" s="216">
        <v>0</v>
      </c>
      <c r="F76" s="217">
        <v>224749</v>
      </c>
      <c r="G76" s="217"/>
      <c r="H76" s="217"/>
      <c r="I76" s="217">
        <v>224749</v>
      </c>
      <c r="J76" s="218">
        <v>6.4509834125585858E-3</v>
      </c>
      <c r="K76" s="219">
        <v>1420843</v>
      </c>
      <c r="L76" s="220">
        <v>1645592</v>
      </c>
      <c r="M76" s="221">
        <v>3.9877290099733578E-2</v>
      </c>
      <c r="O76" s="222"/>
      <c r="S76" s="222"/>
    </row>
    <row r="77" spans="2:19" s="65" customFormat="1" ht="19.95" customHeight="1" x14ac:dyDescent="0.3">
      <c r="B77" s="213">
        <v>11</v>
      </c>
      <c r="C77" s="214" t="s">
        <v>103</v>
      </c>
      <c r="D77" s="215">
        <v>126058</v>
      </c>
      <c r="E77" s="216">
        <v>3.1415473684466656E-2</v>
      </c>
      <c r="F77" s="217">
        <v>1420842</v>
      </c>
      <c r="G77" s="217"/>
      <c r="H77" s="217"/>
      <c r="I77" s="217">
        <v>1420842</v>
      </c>
      <c r="J77" s="218">
        <v>4.0782509260849066E-2</v>
      </c>
      <c r="K77" s="219"/>
      <c r="L77" s="220">
        <v>1546900</v>
      </c>
      <c r="M77" s="221">
        <v>3.7485707304895671E-2</v>
      </c>
      <c r="O77" s="222"/>
      <c r="S77" s="222"/>
    </row>
    <row r="78" spans="2:19" s="65" customFormat="1" ht="19.95" customHeight="1" x14ac:dyDescent="0.3">
      <c r="B78" s="213">
        <v>12</v>
      </c>
      <c r="C78" s="214" t="s">
        <v>104</v>
      </c>
      <c r="D78" s="215">
        <v>0</v>
      </c>
      <c r="E78" s="216">
        <v>0</v>
      </c>
      <c r="F78" s="217">
        <v>1335424</v>
      </c>
      <c r="G78" s="217"/>
      <c r="H78" s="217"/>
      <c r="I78" s="217">
        <v>1335424</v>
      </c>
      <c r="J78" s="218">
        <v>3.8330751517170872E-2</v>
      </c>
      <c r="K78" s="219"/>
      <c r="L78" s="220">
        <v>1335424</v>
      </c>
      <c r="M78" s="221">
        <v>3.236105319796561E-2</v>
      </c>
      <c r="O78" s="222"/>
      <c r="S78" s="222"/>
    </row>
    <row r="79" spans="2:19" s="65" customFormat="1" ht="19.95" customHeight="1" x14ac:dyDescent="0.3">
      <c r="B79" s="213">
        <v>13</v>
      </c>
      <c r="C79" s="214" t="s">
        <v>105</v>
      </c>
      <c r="D79" s="215">
        <v>1729</v>
      </c>
      <c r="E79" s="216">
        <v>4.3089176411209795E-4</v>
      </c>
      <c r="F79" s="217">
        <v>1256725</v>
      </c>
      <c r="G79" s="217"/>
      <c r="H79" s="217"/>
      <c r="I79" s="217">
        <v>1256725</v>
      </c>
      <c r="J79" s="218">
        <v>3.6071849615115927E-2</v>
      </c>
      <c r="K79" s="219"/>
      <c r="L79" s="220">
        <v>1258454</v>
      </c>
      <c r="M79" s="221">
        <v>3.0495855130050539E-2</v>
      </c>
      <c r="O79" s="222"/>
      <c r="S79" s="222"/>
    </row>
    <row r="80" spans="2:19" s="65" customFormat="1" ht="19.95" customHeight="1" x14ac:dyDescent="0.3">
      <c r="B80" s="213">
        <v>14</v>
      </c>
      <c r="C80" s="214" t="s">
        <v>106</v>
      </c>
      <c r="D80" s="215">
        <v>111128.56</v>
      </c>
      <c r="E80" s="216">
        <v>2.769484167821696E-2</v>
      </c>
      <c r="F80" s="217">
        <v>1077485</v>
      </c>
      <c r="G80" s="217"/>
      <c r="H80" s="217"/>
      <c r="I80" s="217">
        <v>1077485</v>
      </c>
      <c r="J80" s="218">
        <v>3.0927113634679967E-2</v>
      </c>
      <c r="K80" s="219"/>
      <c r="L80" s="220">
        <v>1188613.56</v>
      </c>
      <c r="M80" s="221">
        <v>2.8803426212935582E-2</v>
      </c>
      <c r="O80" s="222"/>
      <c r="S80" s="222"/>
    </row>
    <row r="81" spans="2:19" s="65" customFormat="1" ht="19.95" customHeight="1" x14ac:dyDescent="0.3">
      <c r="B81" s="213">
        <v>15</v>
      </c>
      <c r="C81" s="214" t="s">
        <v>107</v>
      </c>
      <c r="D81" s="215">
        <v>48631</v>
      </c>
      <c r="E81" s="216">
        <v>1.2119547357163352E-2</v>
      </c>
      <c r="F81" s="217">
        <v>1116714</v>
      </c>
      <c r="G81" s="217"/>
      <c r="H81" s="217"/>
      <c r="I81" s="217">
        <v>1116714</v>
      </c>
      <c r="J81" s="218">
        <v>3.2053105867309528E-2</v>
      </c>
      <c r="K81" s="219"/>
      <c r="L81" s="220">
        <v>1165345</v>
      </c>
      <c r="M81" s="221">
        <v>2.8239564017857422E-2</v>
      </c>
      <c r="O81" s="222"/>
      <c r="S81" s="222"/>
    </row>
    <row r="82" spans="2:19" s="65" customFormat="1" ht="19.95" customHeight="1" x14ac:dyDescent="0.3">
      <c r="B82" s="213">
        <v>16</v>
      </c>
      <c r="C82" s="214" t="s">
        <v>108</v>
      </c>
      <c r="D82" s="215">
        <v>30086.167000000001</v>
      </c>
      <c r="E82" s="216">
        <v>7.4979072145755846E-3</v>
      </c>
      <c r="F82" s="217">
        <v>1042957.653</v>
      </c>
      <c r="G82" s="217"/>
      <c r="H82" s="217"/>
      <c r="I82" s="217">
        <v>1042957.653</v>
      </c>
      <c r="J82" s="218">
        <v>2.9936073217251395E-2</v>
      </c>
      <c r="K82" s="219"/>
      <c r="L82" s="220">
        <v>1073043.82</v>
      </c>
      <c r="M82" s="221">
        <v>2.6002848640408013E-2</v>
      </c>
      <c r="O82" s="222"/>
      <c r="S82" s="222"/>
    </row>
    <row r="83" spans="2:19" s="65" customFormat="1" ht="19.95" customHeight="1" x14ac:dyDescent="0.3">
      <c r="B83" s="213">
        <v>17</v>
      </c>
      <c r="C83" s="214" t="s">
        <v>109</v>
      </c>
      <c r="D83" s="215">
        <v>290957</v>
      </c>
      <c r="E83" s="216">
        <v>7.2510685373489703E-2</v>
      </c>
      <c r="F83" s="217">
        <v>624613</v>
      </c>
      <c r="G83" s="217"/>
      <c r="H83" s="217"/>
      <c r="I83" s="217">
        <v>624613</v>
      </c>
      <c r="J83" s="218">
        <v>1.7928302694421135E-2</v>
      </c>
      <c r="K83" s="219"/>
      <c r="L83" s="220">
        <v>915570</v>
      </c>
      <c r="M83" s="221">
        <v>2.2186818176445362E-2</v>
      </c>
      <c r="O83" s="222"/>
      <c r="S83" s="222"/>
    </row>
    <row r="84" spans="2:19" s="65" customFormat="1" ht="19.95" customHeight="1" x14ac:dyDescent="0.3">
      <c r="B84" s="213">
        <v>18</v>
      </c>
      <c r="C84" s="214" t="s">
        <v>110</v>
      </c>
      <c r="D84" s="215">
        <v>0</v>
      </c>
      <c r="E84" s="216">
        <v>0</v>
      </c>
      <c r="F84" s="217">
        <v>848016.0061</v>
      </c>
      <c r="G84" s="217"/>
      <c r="H84" s="217"/>
      <c r="I84" s="217">
        <v>848016.0061</v>
      </c>
      <c r="J84" s="218">
        <v>2.4340651967017787E-2</v>
      </c>
      <c r="K84" s="219"/>
      <c r="L84" s="220">
        <v>848016.0061</v>
      </c>
      <c r="M84" s="221">
        <v>2.0549796234101247E-2</v>
      </c>
      <c r="O84" s="222"/>
      <c r="S84" s="222"/>
    </row>
    <row r="85" spans="2:19" s="65" customFormat="1" ht="19.95" customHeight="1" x14ac:dyDescent="0.3">
      <c r="B85" s="213">
        <v>19</v>
      </c>
      <c r="C85" s="214" t="s">
        <v>111</v>
      </c>
      <c r="D85" s="215">
        <v>91247</v>
      </c>
      <c r="E85" s="216">
        <v>2.2740069866938464E-2</v>
      </c>
      <c r="F85" s="217">
        <v>749550</v>
      </c>
      <c r="G85" s="217"/>
      <c r="H85" s="217"/>
      <c r="I85" s="217">
        <v>749550</v>
      </c>
      <c r="J85" s="218">
        <v>2.1514376557329681E-2</v>
      </c>
      <c r="K85" s="219"/>
      <c r="L85" s="220">
        <v>840797</v>
      </c>
      <c r="M85" s="221">
        <v>2.0374859554485984E-2</v>
      </c>
      <c r="O85" s="222"/>
      <c r="S85" s="222"/>
    </row>
    <row r="86" spans="2:19" s="65" customFormat="1" ht="19.95" customHeight="1" x14ac:dyDescent="0.3">
      <c r="B86" s="213">
        <v>20</v>
      </c>
      <c r="C86" s="214" t="s">
        <v>112</v>
      </c>
      <c r="D86" s="215">
        <v>24333</v>
      </c>
      <c r="E86" s="216">
        <v>6.0641349312548758E-3</v>
      </c>
      <c r="F86" s="217">
        <v>757069</v>
      </c>
      <c r="G86" s="217">
        <v>34907</v>
      </c>
      <c r="H86" s="217"/>
      <c r="I86" s="217">
        <v>791976</v>
      </c>
      <c r="J86" s="218">
        <v>2.2732132463968689E-2</v>
      </c>
      <c r="K86" s="219"/>
      <c r="L86" s="220">
        <v>816309</v>
      </c>
      <c r="M86" s="221">
        <v>1.9781446922459162E-2</v>
      </c>
      <c r="O86" s="222"/>
      <c r="S86" s="222"/>
    </row>
    <row r="87" spans="2:19" s="65" customFormat="1" ht="19.95" customHeight="1" x14ac:dyDescent="0.3">
      <c r="B87" s="213">
        <v>21</v>
      </c>
      <c r="C87" s="214" t="s">
        <v>113</v>
      </c>
      <c r="D87" s="215">
        <v>66349</v>
      </c>
      <c r="E87" s="216">
        <v>1.6535128777948865E-2</v>
      </c>
      <c r="F87" s="217">
        <v>644244</v>
      </c>
      <c r="G87" s="217"/>
      <c r="H87" s="217"/>
      <c r="I87" s="217">
        <v>644244</v>
      </c>
      <c r="J87" s="218">
        <v>1.8491772411180444E-2</v>
      </c>
      <c r="K87" s="219"/>
      <c r="L87" s="220">
        <v>710593</v>
      </c>
      <c r="M87" s="221">
        <v>1.7219652990437474E-2</v>
      </c>
      <c r="O87" s="222"/>
      <c r="S87" s="222"/>
    </row>
    <row r="88" spans="2:19" s="65" customFormat="1" ht="19.95" customHeight="1" x14ac:dyDescent="0.3">
      <c r="B88" s="213">
        <v>22</v>
      </c>
      <c r="C88" s="214" t="s">
        <v>114</v>
      </c>
      <c r="D88" s="215">
        <v>98491</v>
      </c>
      <c r="E88" s="216">
        <v>2.4545379259204535E-2</v>
      </c>
      <c r="F88" s="217">
        <v>610688</v>
      </c>
      <c r="G88" s="217"/>
      <c r="H88" s="217">
        <v>859</v>
      </c>
      <c r="I88" s="217">
        <v>611547</v>
      </c>
      <c r="J88" s="218">
        <v>1.7553268548469472E-2</v>
      </c>
      <c r="K88" s="219"/>
      <c r="L88" s="220">
        <v>710038</v>
      </c>
      <c r="M88" s="221">
        <v>1.7206203790389497E-2</v>
      </c>
      <c r="O88" s="222"/>
      <c r="S88" s="222"/>
    </row>
    <row r="89" spans="2:19" s="65" customFormat="1" ht="19.95" customHeight="1" x14ac:dyDescent="0.3">
      <c r="B89" s="213">
        <v>23</v>
      </c>
      <c r="C89" s="214" t="s">
        <v>115</v>
      </c>
      <c r="D89" s="215">
        <v>115491.484</v>
      </c>
      <c r="E89" s="216">
        <v>2.8782145332957858E-2</v>
      </c>
      <c r="F89" s="217">
        <v>482402.68</v>
      </c>
      <c r="G89" s="217"/>
      <c r="H89" s="217"/>
      <c r="I89" s="217">
        <v>482402.68</v>
      </c>
      <c r="J89" s="218">
        <v>1.3846431738756602E-2</v>
      </c>
      <c r="K89" s="219"/>
      <c r="L89" s="220">
        <v>597894.16399999999</v>
      </c>
      <c r="M89" s="221">
        <v>1.4488645439918088E-2</v>
      </c>
      <c r="O89" s="222"/>
      <c r="S89" s="222"/>
    </row>
    <row r="90" spans="2:19" s="65" customFormat="1" ht="19.95" customHeight="1" x14ac:dyDescent="0.3">
      <c r="B90" s="213">
        <v>24</v>
      </c>
      <c r="C90" s="214" t="s">
        <v>116</v>
      </c>
      <c r="D90" s="215">
        <v>342354.45</v>
      </c>
      <c r="E90" s="216">
        <v>8.5319672013954337E-2</v>
      </c>
      <c r="F90" s="217">
        <v>187982</v>
      </c>
      <c r="G90" s="217"/>
      <c r="H90" s="217"/>
      <c r="I90" s="217">
        <v>187982</v>
      </c>
      <c r="J90" s="218">
        <v>5.3956581068640491E-3</v>
      </c>
      <c r="K90" s="219"/>
      <c r="L90" s="220">
        <v>530336.44999999995</v>
      </c>
      <c r="M90" s="221">
        <v>1.2851533349161184E-2</v>
      </c>
      <c r="O90" s="222"/>
      <c r="S90" s="222"/>
    </row>
    <row r="91" spans="2:19" s="65" customFormat="1" ht="19.95" customHeight="1" x14ac:dyDescent="0.3">
      <c r="B91" s="213">
        <v>25</v>
      </c>
      <c r="C91" s="214" t="s">
        <v>117</v>
      </c>
      <c r="D91" s="215">
        <v>108133.21</v>
      </c>
      <c r="E91" s="216">
        <v>2.6948357209950233E-2</v>
      </c>
      <c r="F91" s="217">
        <v>387143.32</v>
      </c>
      <c r="G91" s="217"/>
      <c r="H91" s="217"/>
      <c r="I91" s="217">
        <v>387143.32</v>
      </c>
      <c r="J91" s="218">
        <v>1.1112196875638426E-2</v>
      </c>
      <c r="K91" s="219"/>
      <c r="L91" s="220">
        <v>495276.53</v>
      </c>
      <c r="M91" s="221">
        <v>1.2001933569438478E-2</v>
      </c>
      <c r="O91" s="222"/>
      <c r="S91" s="222"/>
    </row>
    <row r="92" spans="2:19" s="65" customFormat="1" ht="19.95" customHeight="1" x14ac:dyDescent="0.3">
      <c r="B92" s="213">
        <v>26</v>
      </c>
      <c r="C92" s="214" t="s">
        <v>118</v>
      </c>
      <c r="D92" s="215">
        <v>18806.330000000002</v>
      </c>
      <c r="E92" s="216">
        <v>4.6868089706039746E-3</v>
      </c>
      <c r="F92" s="217">
        <v>466789</v>
      </c>
      <c r="G92" s="217"/>
      <c r="H92" s="217"/>
      <c r="I92" s="217">
        <v>466789</v>
      </c>
      <c r="J92" s="218">
        <v>1.339827138792524E-2</v>
      </c>
      <c r="K92" s="219"/>
      <c r="L92" s="220">
        <v>485595.33</v>
      </c>
      <c r="M92" s="221">
        <v>1.1767331055015984E-2</v>
      </c>
      <c r="O92" s="222"/>
      <c r="S92" s="222"/>
    </row>
    <row r="93" spans="2:19" s="65" customFormat="1" ht="19.95" customHeight="1" x14ac:dyDescent="0.3">
      <c r="B93" s="213">
        <v>27</v>
      </c>
      <c r="C93" s="214" t="s">
        <v>120</v>
      </c>
      <c r="D93" s="215">
        <v>254753.05</v>
      </c>
      <c r="E93" s="216">
        <v>6.3488138303896754E-2</v>
      </c>
      <c r="F93" s="217">
        <v>30740</v>
      </c>
      <c r="G93" s="217">
        <v>155730</v>
      </c>
      <c r="H93" s="217"/>
      <c r="I93" s="217">
        <v>186470</v>
      </c>
      <c r="J93" s="218">
        <v>5.35225908431094E-3</v>
      </c>
      <c r="K93" s="219"/>
      <c r="L93" s="220">
        <v>441223.05</v>
      </c>
      <c r="M93" s="221">
        <v>1.0692066784196359E-2</v>
      </c>
      <c r="O93" s="222"/>
      <c r="S93" s="222"/>
    </row>
    <row r="94" spans="2:19" s="65" customFormat="1" ht="19.95" customHeight="1" x14ac:dyDescent="0.3">
      <c r="B94" s="213">
        <v>28</v>
      </c>
      <c r="C94" s="214" t="s">
        <v>119</v>
      </c>
      <c r="D94" s="215">
        <v>0</v>
      </c>
      <c r="E94" s="216">
        <v>0</v>
      </c>
      <c r="F94" s="217">
        <v>340527</v>
      </c>
      <c r="G94" s="217"/>
      <c r="H94" s="217"/>
      <c r="I94" s="217">
        <v>340527</v>
      </c>
      <c r="J94" s="218">
        <v>9.7741659741682387E-3</v>
      </c>
      <c r="K94" s="219"/>
      <c r="L94" s="220">
        <v>340527</v>
      </c>
      <c r="M94" s="221">
        <v>8.2519202607888083E-3</v>
      </c>
      <c r="O94" s="222"/>
      <c r="S94" s="222"/>
    </row>
    <row r="95" spans="2:19" s="65" customFormat="1" ht="19.95" customHeight="1" x14ac:dyDescent="0.3">
      <c r="B95" s="213">
        <v>29</v>
      </c>
      <c r="C95" s="214" t="s">
        <v>125</v>
      </c>
      <c r="D95" s="215">
        <v>103294</v>
      </c>
      <c r="E95" s="216">
        <v>2.5742356207168911E-2</v>
      </c>
      <c r="F95" s="217">
        <v>48191</v>
      </c>
      <c r="G95" s="217">
        <v>141560</v>
      </c>
      <c r="H95" s="217"/>
      <c r="I95" s="217">
        <v>189751</v>
      </c>
      <c r="J95" s="218">
        <v>5.4464338151288963E-3</v>
      </c>
      <c r="K95" s="219"/>
      <c r="L95" s="220">
        <v>293045</v>
      </c>
      <c r="M95" s="221">
        <v>7.1012987892967562E-3</v>
      </c>
      <c r="O95" s="222"/>
      <c r="S95" s="222"/>
    </row>
    <row r="96" spans="2:19" s="65" customFormat="1" ht="19.95" customHeight="1" x14ac:dyDescent="0.3">
      <c r="B96" s="213">
        <v>30</v>
      </c>
      <c r="C96" s="214" t="s">
        <v>121</v>
      </c>
      <c r="D96" s="215">
        <v>55218</v>
      </c>
      <c r="E96" s="216">
        <v>1.3761122863355596E-2</v>
      </c>
      <c r="F96" s="217">
        <v>171331</v>
      </c>
      <c r="G96" s="217"/>
      <c r="H96" s="217"/>
      <c r="I96" s="217">
        <v>171331</v>
      </c>
      <c r="J96" s="218">
        <v>4.9177235006922166E-3</v>
      </c>
      <c r="K96" s="219">
        <v>35369</v>
      </c>
      <c r="L96" s="220">
        <v>261918</v>
      </c>
      <c r="M96" s="221">
        <v>6.3470046453446664E-3</v>
      </c>
      <c r="O96" s="222"/>
      <c r="S96" s="222"/>
    </row>
    <row r="97" spans="2:19" s="65" customFormat="1" ht="19.95" customHeight="1" x14ac:dyDescent="0.3">
      <c r="B97" s="213">
        <v>31</v>
      </c>
      <c r="C97" s="214" t="s">
        <v>147</v>
      </c>
      <c r="D97" s="215">
        <v>2500.0700000000002</v>
      </c>
      <c r="E97" s="216">
        <v>6.2305354118203174E-4</v>
      </c>
      <c r="F97" s="217">
        <v>38676.019999999997</v>
      </c>
      <c r="G97" s="217"/>
      <c r="H97" s="217"/>
      <c r="I97" s="217">
        <v>38676.019999999997</v>
      </c>
      <c r="J97" s="218">
        <v>1.1101200160347057E-3</v>
      </c>
      <c r="K97" s="219">
        <v>182842.73</v>
      </c>
      <c r="L97" s="220">
        <v>224018.82</v>
      </c>
      <c r="M97" s="221">
        <v>5.4286016661116484E-3</v>
      </c>
      <c r="O97" s="222"/>
      <c r="S97" s="222"/>
    </row>
    <row r="98" spans="2:19" s="65" customFormat="1" ht="19.95" customHeight="1" x14ac:dyDescent="0.3">
      <c r="B98" s="213">
        <v>32</v>
      </c>
      <c r="C98" s="214" t="s">
        <v>123</v>
      </c>
      <c r="D98" s="215">
        <v>169344</v>
      </c>
      <c r="E98" s="216">
        <v>4.220296986801568E-2</v>
      </c>
      <c r="F98" s="217">
        <v>9029</v>
      </c>
      <c r="G98" s="217"/>
      <c r="H98" s="217"/>
      <c r="I98" s="217">
        <v>9029</v>
      </c>
      <c r="J98" s="218">
        <v>2.5915990385715385E-4</v>
      </c>
      <c r="K98" s="219"/>
      <c r="L98" s="220">
        <v>178373</v>
      </c>
      <c r="M98" s="221">
        <v>4.3224759642485977E-3</v>
      </c>
      <c r="O98" s="222"/>
      <c r="S98" s="222"/>
    </row>
    <row r="99" spans="2:19" s="65" customFormat="1" ht="19.95" customHeight="1" x14ac:dyDescent="0.3">
      <c r="B99" s="213">
        <v>33</v>
      </c>
      <c r="C99" s="214" t="s">
        <v>124</v>
      </c>
      <c r="D99" s="215">
        <v>0</v>
      </c>
      <c r="E99" s="216">
        <v>0</v>
      </c>
      <c r="F99" s="217">
        <v>163891</v>
      </c>
      <c r="G99" s="217"/>
      <c r="H99" s="217"/>
      <c r="I99" s="217">
        <v>163891</v>
      </c>
      <c r="J99" s="218">
        <v>4.7041727547959692E-3</v>
      </c>
      <c r="K99" s="219"/>
      <c r="L99" s="220">
        <v>163891</v>
      </c>
      <c r="M99" s="221">
        <v>3.9715366577714505E-3</v>
      </c>
      <c r="O99" s="222"/>
      <c r="S99" s="222"/>
    </row>
    <row r="100" spans="2:19" s="65" customFormat="1" ht="19.95" customHeight="1" x14ac:dyDescent="0.3">
      <c r="B100" s="213">
        <v>34</v>
      </c>
      <c r="C100" s="214" t="s">
        <v>148</v>
      </c>
      <c r="D100" s="215">
        <v>7201.91</v>
      </c>
      <c r="E100" s="216">
        <v>1.7948199565509307E-3</v>
      </c>
      <c r="F100" s="217">
        <v>4099.08</v>
      </c>
      <c r="G100" s="217"/>
      <c r="H100" s="217"/>
      <c r="I100" s="217">
        <v>4099.08</v>
      </c>
      <c r="J100" s="218">
        <v>1.1765612788822486E-4</v>
      </c>
      <c r="K100" s="219">
        <v>126714.33</v>
      </c>
      <c r="L100" s="220">
        <v>138015.32</v>
      </c>
      <c r="M100" s="221">
        <v>3.3444966637219691E-3</v>
      </c>
      <c r="O100" s="222"/>
      <c r="S100" s="222"/>
    </row>
    <row r="101" spans="2:19" s="65" customFormat="1" ht="19.95" customHeight="1" x14ac:dyDescent="0.3">
      <c r="B101" s="213">
        <v>35</v>
      </c>
      <c r="C101" s="214" t="s">
        <v>126</v>
      </c>
      <c r="D101" s="215">
        <v>58155</v>
      </c>
      <c r="E101" s="216">
        <v>1.4493065669137684E-2</v>
      </c>
      <c r="F101" s="217">
        <v>74242</v>
      </c>
      <c r="G101" s="217"/>
      <c r="H101" s="217"/>
      <c r="I101" s="217">
        <v>74242</v>
      </c>
      <c r="J101" s="218">
        <v>2.1309723759179106E-3</v>
      </c>
      <c r="K101" s="219"/>
      <c r="L101" s="220">
        <v>132397</v>
      </c>
      <c r="M101" s="221">
        <v>3.2083490788326796E-3</v>
      </c>
      <c r="O101" s="222"/>
      <c r="S101" s="222"/>
    </row>
    <row r="102" spans="2:19" s="65" customFormat="1" ht="19.95" customHeight="1" x14ac:dyDescent="0.3">
      <c r="B102" s="213">
        <v>36</v>
      </c>
      <c r="C102" s="214" t="s">
        <v>127</v>
      </c>
      <c r="D102" s="215">
        <v>15660.51</v>
      </c>
      <c r="E102" s="216">
        <v>3.9028252057808858E-3</v>
      </c>
      <c r="F102" s="217">
        <v>114505</v>
      </c>
      <c r="G102" s="217"/>
      <c r="H102" s="217"/>
      <c r="I102" s="217">
        <v>114505</v>
      </c>
      <c r="J102" s="218">
        <v>3.2866435697378894E-3</v>
      </c>
      <c r="K102" s="219"/>
      <c r="L102" s="220">
        <v>130165.51</v>
      </c>
      <c r="M102" s="221">
        <v>3.1542738438505853E-3</v>
      </c>
      <c r="O102" s="222"/>
      <c r="S102" s="222"/>
    </row>
    <row r="103" spans="2:19" s="65" customFormat="1" ht="19.95" customHeight="1" x14ac:dyDescent="0.3">
      <c r="B103" s="213">
        <v>37</v>
      </c>
      <c r="C103" s="214" t="s">
        <v>128</v>
      </c>
      <c r="D103" s="215">
        <v>8293</v>
      </c>
      <c r="E103" s="216">
        <v>2.0667353382195653E-3</v>
      </c>
      <c r="F103" s="217">
        <v>116657</v>
      </c>
      <c r="G103" s="217"/>
      <c r="H103" s="217"/>
      <c r="I103" s="217">
        <v>116657</v>
      </c>
      <c r="J103" s="218">
        <v>3.3484125489272342E-3</v>
      </c>
      <c r="K103" s="219"/>
      <c r="L103" s="220">
        <v>124950</v>
      </c>
      <c r="M103" s="221">
        <v>3.0278874702609829E-3</v>
      </c>
      <c r="O103" s="222"/>
      <c r="S103" s="222"/>
    </row>
    <row r="104" spans="2:19" s="65" customFormat="1" ht="19.95" customHeight="1" x14ac:dyDescent="0.3">
      <c r="B104" s="213">
        <v>38</v>
      </c>
      <c r="C104" s="214" t="s">
        <v>129</v>
      </c>
      <c r="D104" s="215">
        <v>0</v>
      </c>
      <c r="E104" s="216">
        <v>0</v>
      </c>
      <c r="F104" s="217">
        <v>120888</v>
      </c>
      <c r="G104" s="217"/>
      <c r="H104" s="217"/>
      <c r="I104" s="217">
        <v>120888</v>
      </c>
      <c r="J104" s="218">
        <v>3.4698551841271033E-3</v>
      </c>
      <c r="K104" s="219"/>
      <c r="L104" s="220">
        <v>120888</v>
      </c>
      <c r="M104" s="221">
        <v>2.9294538655855115E-3</v>
      </c>
      <c r="O104" s="222"/>
      <c r="S104" s="222"/>
    </row>
    <row r="105" spans="2:19" s="65" customFormat="1" ht="19.95" customHeight="1" x14ac:dyDescent="0.3">
      <c r="B105" s="213">
        <v>39</v>
      </c>
      <c r="C105" s="214" t="s">
        <v>130</v>
      </c>
      <c r="D105" s="215">
        <v>0</v>
      </c>
      <c r="E105" s="216">
        <v>0</v>
      </c>
      <c r="F105" s="217">
        <v>109255</v>
      </c>
      <c r="G105" s="217"/>
      <c r="H105" s="217"/>
      <c r="I105" s="217">
        <v>109255</v>
      </c>
      <c r="J105" s="218">
        <v>3.1359525192062626E-3</v>
      </c>
      <c r="K105" s="219"/>
      <c r="L105" s="220">
        <v>109255</v>
      </c>
      <c r="M105" s="221">
        <v>2.6475537860213179E-3</v>
      </c>
      <c r="O105" s="222"/>
      <c r="S105" s="222"/>
    </row>
    <row r="106" spans="2:19" s="65" customFormat="1" ht="19.95" customHeight="1" x14ac:dyDescent="0.3">
      <c r="B106" s="213">
        <v>40</v>
      </c>
      <c r="C106" s="214" t="s">
        <v>131</v>
      </c>
      <c r="D106" s="215">
        <v>27772</v>
      </c>
      <c r="E106" s="216">
        <v>6.9211833851481695E-3</v>
      </c>
      <c r="F106" s="217">
        <v>81402</v>
      </c>
      <c r="G106" s="217"/>
      <c r="H106" s="217"/>
      <c r="I106" s="217">
        <v>81402</v>
      </c>
      <c r="J106" s="218">
        <v>2.3364862657858057E-3</v>
      </c>
      <c r="K106" s="219"/>
      <c r="L106" s="220">
        <v>109174</v>
      </c>
      <c r="M106" s="221">
        <v>2.6455909297980994E-3</v>
      </c>
      <c r="O106" s="222"/>
      <c r="S106" s="222"/>
    </row>
    <row r="107" spans="2:19" s="65" customFormat="1" ht="19.95" customHeight="1" x14ac:dyDescent="0.3">
      <c r="B107" s="213"/>
      <c r="C107" s="214" t="s">
        <v>149</v>
      </c>
      <c r="D107" s="215">
        <v>131467.86483999999</v>
      </c>
      <c r="E107" s="216">
        <v>3.2763690112757926E-2</v>
      </c>
      <c r="F107" s="217">
        <v>1485624.393832</v>
      </c>
      <c r="G107" s="217">
        <v>79987.175229999993</v>
      </c>
      <c r="H107" s="217">
        <v>0</v>
      </c>
      <c r="I107" s="217">
        <v>1565611.5690620001</v>
      </c>
      <c r="J107" s="218">
        <v>4.4937838488842127E-2</v>
      </c>
      <c r="K107" s="219">
        <v>54190.18</v>
      </c>
      <c r="L107" s="220">
        <v>1751269.6139019998</v>
      </c>
      <c r="M107" s="221">
        <v>4.2438153829392991E-2</v>
      </c>
    </row>
    <row r="108" spans="2:19" s="65" customFormat="1" ht="19.95" customHeight="1" x14ac:dyDescent="0.3">
      <c r="B108" s="228"/>
      <c r="C108" s="229" t="s">
        <v>47</v>
      </c>
      <c r="D108" s="223">
        <f t="shared" ref="D108:M108" si="1">SUM(D67:D107)</f>
        <v>4012608.60384</v>
      </c>
      <c r="E108" s="224">
        <f t="shared" si="1"/>
        <v>1</v>
      </c>
      <c r="F108" s="225">
        <f t="shared" si="1"/>
        <v>33096770.807661995</v>
      </c>
      <c r="G108" s="225">
        <f t="shared" si="1"/>
        <v>1739697.3196</v>
      </c>
      <c r="H108" s="225">
        <f t="shared" si="1"/>
        <v>3026.1988999999999</v>
      </c>
      <c r="I108" s="225">
        <f t="shared" si="1"/>
        <v>34839494.326161996</v>
      </c>
      <c r="J108" s="226">
        <f t="shared" si="1"/>
        <v>1.0000000000000002</v>
      </c>
      <c r="K108" s="227">
        <f t="shared" si="1"/>
        <v>2414291.9500000002</v>
      </c>
      <c r="L108" s="230">
        <f t="shared" si="1"/>
        <v>41266394.880001992</v>
      </c>
      <c r="M108" s="231">
        <f t="shared" si="1"/>
        <v>1.0000000000000004</v>
      </c>
    </row>
    <row r="109" spans="2:19" ht="15.6" customHeight="1" x14ac:dyDescent="0.2"/>
  </sheetData>
  <mergeCells count="18">
    <mergeCell ref="D6:M6"/>
    <mergeCell ref="F7:J9"/>
    <mergeCell ref="B3:J3"/>
    <mergeCell ref="B57:K57"/>
    <mergeCell ref="D61:E65"/>
    <mergeCell ref="L61:M65"/>
    <mergeCell ref="B59:B66"/>
    <mergeCell ref="C59:C66"/>
    <mergeCell ref="D59:M59"/>
    <mergeCell ref="D60:M60"/>
    <mergeCell ref="F61:J64"/>
    <mergeCell ref="K61:K65"/>
    <mergeCell ref="K7:K10"/>
    <mergeCell ref="D7:E10"/>
    <mergeCell ref="L7:M10"/>
    <mergeCell ref="B5:B11"/>
    <mergeCell ref="C5:C11"/>
    <mergeCell ref="D5:M5"/>
  </mergeCells>
  <pageMargins left="0.7" right="0.7" top="0.75" bottom="0.75" header="0.3" footer="0.3"/>
  <pageSetup scale="31"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showGridLines="0" view="pageBreakPreview" zoomScaleNormal="100" zoomScaleSheetLayoutView="100" workbookViewId="0"/>
  </sheetViews>
  <sheetFormatPr defaultRowHeight="14.4" x14ac:dyDescent="0.3"/>
  <cols>
    <col min="1" max="1" width="2.6640625" customWidth="1"/>
    <col min="2" max="2" width="20" customWidth="1"/>
    <col min="3" max="3" width="26.44140625" customWidth="1"/>
    <col min="4" max="4" width="21.88671875" customWidth="1"/>
    <col min="5" max="5" width="22.6640625" customWidth="1"/>
    <col min="6" max="6" width="22" customWidth="1"/>
    <col min="7" max="7" width="20.5546875" customWidth="1"/>
    <col min="8" max="8" width="25.109375" customWidth="1"/>
    <col min="9" max="9" width="21" customWidth="1"/>
    <col min="10" max="10" width="9.88671875" bestFit="1" customWidth="1"/>
  </cols>
  <sheetData>
    <row r="1" spans="2:10" ht="15.6" customHeight="1" x14ac:dyDescent="0.3">
      <c r="B1" s="352"/>
      <c r="C1" s="352"/>
      <c r="D1" s="352"/>
      <c r="E1" s="352"/>
      <c r="F1" s="352"/>
      <c r="G1" s="352"/>
      <c r="H1" s="352"/>
    </row>
    <row r="2" spans="2:10" ht="16.2" customHeight="1" x14ac:dyDescent="0.3">
      <c r="B2" s="123" t="s">
        <v>150</v>
      </c>
      <c r="C2" s="123"/>
      <c r="D2" s="123"/>
      <c r="E2" s="123"/>
      <c r="F2" s="123"/>
      <c r="G2" s="123"/>
      <c r="H2" s="123"/>
    </row>
    <row r="3" spans="2:10" ht="13.95" customHeight="1" x14ac:dyDescent="0.3">
      <c r="B3" s="351" t="s">
        <v>256</v>
      </c>
      <c r="C3" s="351"/>
      <c r="D3" s="351"/>
      <c r="E3" s="351"/>
      <c r="F3" s="351"/>
      <c r="G3" s="351"/>
      <c r="H3" s="351"/>
      <c r="I3" s="351"/>
    </row>
    <row r="4" spans="2:10" ht="13.95" customHeight="1" thickBot="1" x14ac:dyDescent="0.35">
      <c r="B4" s="288"/>
      <c r="C4" s="288"/>
      <c r="D4" s="288"/>
      <c r="E4" s="288"/>
      <c r="F4" s="288"/>
      <c r="G4" s="288"/>
      <c r="H4" s="288"/>
      <c r="I4" s="288"/>
    </row>
    <row r="5" spans="2:10" ht="19.2" customHeight="1" thickBot="1" x14ac:dyDescent="0.35">
      <c r="B5" s="2"/>
      <c r="C5" s="355" t="s">
        <v>151</v>
      </c>
      <c r="D5" s="357" t="s">
        <v>249</v>
      </c>
      <c r="E5" s="358"/>
      <c r="F5" s="358"/>
      <c r="G5" s="358"/>
      <c r="H5" s="358"/>
      <c r="I5" s="359"/>
    </row>
    <row r="6" spans="2:10" ht="19.95" customHeight="1" x14ac:dyDescent="0.3">
      <c r="B6" s="353" t="s">
        <v>19</v>
      </c>
      <c r="C6" s="356"/>
      <c r="D6" s="32" t="s">
        <v>152</v>
      </c>
      <c r="E6" s="32" t="s">
        <v>153</v>
      </c>
      <c r="F6" s="32" t="s">
        <v>154</v>
      </c>
      <c r="G6" s="32" t="s">
        <v>155</v>
      </c>
      <c r="H6" s="32" t="s">
        <v>156</v>
      </c>
      <c r="I6" s="32" t="s">
        <v>250</v>
      </c>
    </row>
    <row r="7" spans="2:10" ht="19.95" customHeight="1" thickBot="1" x14ac:dyDescent="0.35">
      <c r="B7" s="354"/>
      <c r="C7" s="33" t="s">
        <v>157</v>
      </c>
      <c r="D7" s="33" t="s">
        <v>157</v>
      </c>
      <c r="E7" s="33" t="s">
        <v>157</v>
      </c>
      <c r="F7" s="33" t="s">
        <v>157</v>
      </c>
      <c r="G7" s="33" t="s">
        <v>157</v>
      </c>
      <c r="H7" s="33" t="s">
        <v>157</v>
      </c>
      <c r="I7" s="33" t="s">
        <v>157</v>
      </c>
    </row>
    <row r="8" spans="2:10" ht="19.95" customHeight="1" x14ac:dyDescent="0.3">
      <c r="B8" s="31">
        <v>2022</v>
      </c>
      <c r="C8" s="30">
        <v>4012608.60384</v>
      </c>
      <c r="D8" s="30">
        <v>7775119.8609400019</v>
      </c>
      <c r="E8" s="30">
        <v>1310262.78571</v>
      </c>
      <c r="F8" s="30">
        <v>14734144.213130001</v>
      </c>
      <c r="G8" s="30">
        <v>3746683.3747199993</v>
      </c>
      <c r="H8" s="30">
        <v>5530555.5727520017</v>
      </c>
      <c r="I8" s="30">
        <f>SUM(D8:H8)</f>
        <v>33096765.807252005</v>
      </c>
    </row>
    <row r="9" spans="2:10" ht="19.95" customHeight="1" thickBot="1" x14ac:dyDescent="0.35">
      <c r="B9" s="137">
        <v>2023</v>
      </c>
      <c r="C9" s="138">
        <v>4831853.6769334488</v>
      </c>
      <c r="D9" s="138">
        <v>10465045.250829002</v>
      </c>
      <c r="E9" s="138">
        <v>1324328.9838721429</v>
      </c>
      <c r="F9" s="138">
        <v>17459891.192300696</v>
      </c>
      <c r="G9" s="138">
        <v>5565762.6985899024</v>
      </c>
      <c r="H9" s="138">
        <v>5237341.1005373988</v>
      </c>
      <c r="I9" s="138">
        <f>SUM(D9:H9)</f>
        <v>40052369.226129137</v>
      </c>
      <c r="J9" s="286"/>
    </row>
    <row r="10" spans="2:10" x14ac:dyDescent="0.3">
      <c r="J10" s="287"/>
    </row>
    <row r="12" spans="2:10" x14ac:dyDescent="0.3">
      <c r="B12" s="123" t="s">
        <v>158</v>
      </c>
      <c r="C12" s="123"/>
      <c r="D12" s="123"/>
      <c r="E12" s="123"/>
      <c r="F12" s="123"/>
      <c r="G12" s="123"/>
      <c r="H12" s="123"/>
    </row>
    <row r="13" spans="2:10" x14ac:dyDescent="0.3">
      <c r="B13" s="351" t="s">
        <v>256</v>
      </c>
      <c r="C13" s="351"/>
      <c r="D13" s="351"/>
      <c r="E13" s="351"/>
      <c r="F13" s="351"/>
      <c r="G13" s="351"/>
      <c r="H13" s="351"/>
    </row>
    <row r="43" ht="19.95" customHeight="1" x14ac:dyDescent="0.3"/>
  </sheetData>
  <mergeCells count="6">
    <mergeCell ref="B13:H13"/>
    <mergeCell ref="B1:H1"/>
    <mergeCell ref="B6:B7"/>
    <mergeCell ref="B3:I3"/>
    <mergeCell ref="C5:C6"/>
    <mergeCell ref="D5:I5"/>
  </mergeCells>
  <pageMargins left="0.7" right="0.7" top="0.75" bottom="0.75" header="0.3" footer="0.3"/>
  <pageSetup scale="47"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57"/>
  <sheetViews>
    <sheetView showGridLines="0" view="pageBreakPreview" zoomScaleNormal="100" zoomScaleSheetLayoutView="100" workbookViewId="0"/>
  </sheetViews>
  <sheetFormatPr defaultColWidth="8.88671875" defaultRowHeight="13.2" x14ac:dyDescent="0.25"/>
  <cols>
    <col min="1" max="1" width="4.109375" style="2" customWidth="1"/>
    <col min="2" max="2" width="31.6640625" style="2" customWidth="1"/>
    <col min="3" max="3" width="19" style="2" customWidth="1"/>
    <col min="4" max="4" width="16.44140625" style="2" customWidth="1"/>
    <col min="5" max="5" width="18.109375" style="2" customWidth="1"/>
    <col min="6" max="6" width="16" style="2" customWidth="1"/>
    <col min="7" max="7" width="16.88671875" style="2" customWidth="1"/>
    <col min="8" max="8" width="18.6640625" style="2" customWidth="1"/>
    <col min="9" max="9" width="18.109375" style="2" customWidth="1"/>
    <col min="10" max="16384" width="8.88671875" style="2"/>
  </cols>
  <sheetData>
    <row r="2" spans="2:9" ht="13.8" x14ac:dyDescent="0.25">
      <c r="B2" s="322" t="s">
        <v>159</v>
      </c>
      <c r="C2" s="322"/>
      <c r="D2" s="322"/>
      <c r="E2" s="322"/>
      <c r="F2" s="322"/>
      <c r="G2" s="322"/>
      <c r="H2" s="322"/>
    </row>
    <row r="3" spans="2:9" ht="13.8" x14ac:dyDescent="0.25">
      <c r="B3" s="360" t="s">
        <v>257</v>
      </c>
      <c r="C3" s="360"/>
      <c r="D3" s="360"/>
      <c r="E3" s="360"/>
      <c r="F3" s="360"/>
      <c r="G3" s="360"/>
      <c r="H3" s="360"/>
      <c r="I3" s="360"/>
    </row>
    <row r="4" spans="2:9" ht="14.4" thickBot="1" x14ac:dyDescent="0.3">
      <c r="B4" s="290"/>
      <c r="C4" s="290"/>
      <c r="D4" s="290"/>
      <c r="E4" s="290"/>
      <c r="F4" s="290"/>
      <c r="G4" s="290"/>
      <c r="H4" s="290"/>
      <c r="I4" s="290"/>
    </row>
    <row r="5" spans="2:9" ht="15" customHeight="1" thickBot="1" x14ac:dyDescent="0.3">
      <c r="C5" s="355" t="s">
        <v>161</v>
      </c>
      <c r="D5" s="357" t="s">
        <v>249</v>
      </c>
      <c r="E5" s="358"/>
      <c r="F5" s="358"/>
      <c r="G5" s="358"/>
      <c r="H5" s="358"/>
      <c r="I5" s="359"/>
    </row>
    <row r="6" spans="2:9" ht="32.4" customHeight="1" x14ac:dyDescent="0.25">
      <c r="B6" s="361" t="s">
        <v>160</v>
      </c>
      <c r="C6" s="356"/>
      <c r="D6" s="32" t="s">
        <v>162</v>
      </c>
      <c r="E6" s="32" t="s">
        <v>163</v>
      </c>
      <c r="F6" s="32" t="s">
        <v>164</v>
      </c>
      <c r="G6" s="32" t="s">
        <v>165</v>
      </c>
      <c r="H6" s="32" t="s">
        <v>166</v>
      </c>
      <c r="I6" s="32" t="s">
        <v>250</v>
      </c>
    </row>
    <row r="7" spans="2:9" ht="19.95" customHeight="1" x14ac:dyDescent="0.25">
      <c r="B7" s="362"/>
      <c r="C7" s="34" t="s">
        <v>157</v>
      </c>
      <c r="D7" s="34" t="s">
        <v>157</v>
      </c>
      <c r="E7" s="34" t="s">
        <v>157</v>
      </c>
      <c r="F7" s="34" t="s">
        <v>157</v>
      </c>
      <c r="G7" s="34" t="s">
        <v>157</v>
      </c>
      <c r="H7" s="34" t="s">
        <v>157</v>
      </c>
      <c r="I7" s="34" t="s">
        <v>157</v>
      </c>
    </row>
    <row r="8" spans="2:9" ht="19.95" customHeight="1" x14ac:dyDescent="0.25">
      <c r="B8" s="36" t="s">
        <v>23</v>
      </c>
      <c r="C8" s="37">
        <v>4831853.6769334488</v>
      </c>
      <c r="D8" s="37">
        <v>10465045.250829002</v>
      </c>
      <c r="E8" s="37">
        <v>1324328.9838721429</v>
      </c>
      <c r="F8" s="37">
        <v>17459891.192300696</v>
      </c>
      <c r="G8" s="37">
        <v>5565762.6985899024</v>
      </c>
      <c r="H8" s="37">
        <v>5237341.1005373988</v>
      </c>
      <c r="I8" s="35">
        <f>SUM(D8:H8)</f>
        <v>40052369.226129137</v>
      </c>
    </row>
    <row r="9" spans="2:9" ht="19.95" customHeight="1" x14ac:dyDescent="0.25">
      <c r="B9" s="139" t="s">
        <v>167</v>
      </c>
      <c r="C9" s="35">
        <v>152651948.06573182</v>
      </c>
      <c r="D9" s="35">
        <v>16074630.291458737</v>
      </c>
      <c r="E9" s="35">
        <v>4502697.9325553859</v>
      </c>
      <c r="F9" s="35">
        <v>61180510.029901691</v>
      </c>
      <c r="G9" s="35">
        <v>20489576.413251478</v>
      </c>
      <c r="H9" s="35">
        <v>13988401.234753747</v>
      </c>
      <c r="I9" s="35">
        <f>SUM(D9:H9)</f>
        <v>116235815.90192103</v>
      </c>
    </row>
    <row r="10" spans="2:9" ht="19.95" customHeight="1" thickBot="1" x14ac:dyDescent="0.3">
      <c r="B10" s="140" t="s">
        <v>168</v>
      </c>
      <c r="C10" s="141">
        <v>3.1652748216831501</v>
      </c>
      <c r="D10" s="141">
        <v>65.102867444420227</v>
      </c>
      <c r="E10" s="141">
        <v>29.411899348099404</v>
      </c>
      <c r="F10" s="141">
        <v>28.538322390197884</v>
      </c>
      <c r="G10" s="141">
        <v>27.163873895364119</v>
      </c>
      <c r="H10" s="141">
        <v>37.440598197350702</v>
      </c>
      <c r="I10" s="141">
        <f>(I8/I9)*100</f>
        <v>34.457855279241159</v>
      </c>
    </row>
    <row r="11" spans="2:9" x14ac:dyDescent="0.25">
      <c r="C11" s="52"/>
      <c r="D11" s="52"/>
      <c r="E11" s="52"/>
      <c r="F11" s="52"/>
      <c r="G11" s="52"/>
      <c r="H11" s="52"/>
    </row>
    <row r="12" spans="2:9" x14ac:dyDescent="0.25">
      <c r="H12" s="68"/>
    </row>
    <row r="13" spans="2:9" ht="13.8" x14ac:dyDescent="0.25">
      <c r="B13" s="322" t="s">
        <v>169</v>
      </c>
      <c r="C13" s="322"/>
      <c r="D13" s="322"/>
      <c r="E13" s="322"/>
      <c r="F13" s="322"/>
      <c r="G13" s="322"/>
      <c r="H13" s="322"/>
    </row>
    <row r="14" spans="2:9" ht="13.8" x14ac:dyDescent="0.25">
      <c r="B14" s="360" t="s">
        <v>258</v>
      </c>
      <c r="C14" s="360"/>
      <c r="D14" s="360"/>
      <c r="E14" s="360"/>
      <c r="F14" s="360"/>
      <c r="G14" s="360"/>
      <c r="H14" s="360"/>
      <c r="I14" s="360"/>
    </row>
    <row r="15" spans="2:9" ht="13.8" x14ac:dyDescent="0.25">
      <c r="B15" s="289"/>
      <c r="C15" s="289"/>
      <c r="D15" s="289"/>
      <c r="E15" s="289"/>
      <c r="F15" s="289"/>
      <c r="G15" s="289"/>
      <c r="H15" s="289"/>
      <c r="I15" s="289"/>
    </row>
    <row r="16" spans="2:9" ht="14.4" thickBot="1" x14ac:dyDescent="0.3">
      <c r="B16" s="289"/>
      <c r="C16" s="289"/>
      <c r="D16" s="289"/>
      <c r="E16" s="289"/>
      <c r="F16" s="289"/>
      <c r="G16" s="289"/>
      <c r="H16" s="289"/>
      <c r="I16" s="289"/>
    </row>
    <row r="17" spans="2:9" ht="18.600000000000001" customHeight="1" thickBot="1" x14ac:dyDescent="0.3">
      <c r="C17" s="355" t="s">
        <v>161</v>
      </c>
      <c r="D17" s="357" t="s">
        <v>249</v>
      </c>
      <c r="E17" s="358"/>
      <c r="F17" s="358"/>
      <c r="G17" s="358"/>
      <c r="H17" s="358"/>
      <c r="I17" s="359"/>
    </row>
    <row r="18" spans="2:9" ht="31.95" customHeight="1" x14ac:dyDescent="0.25">
      <c r="B18" s="361" t="s">
        <v>160</v>
      </c>
      <c r="C18" s="356"/>
      <c r="D18" s="32" t="s">
        <v>162</v>
      </c>
      <c r="E18" s="32" t="s">
        <v>163</v>
      </c>
      <c r="F18" s="32" t="s">
        <v>164</v>
      </c>
      <c r="G18" s="32" t="s">
        <v>165</v>
      </c>
      <c r="H18" s="32" t="s">
        <v>166</v>
      </c>
      <c r="I18" s="32" t="s">
        <v>250</v>
      </c>
    </row>
    <row r="19" spans="2:9" ht="19.95" customHeight="1" x14ac:dyDescent="0.25">
      <c r="B19" s="363"/>
      <c r="C19" s="34" t="s">
        <v>157</v>
      </c>
      <c r="D19" s="34" t="s">
        <v>157</v>
      </c>
      <c r="E19" s="34" t="s">
        <v>157</v>
      </c>
      <c r="F19" s="34" t="s">
        <v>157</v>
      </c>
      <c r="G19" s="34" t="s">
        <v>157</v>
      </c>
      <c r="H19" s="34" t="s">
        <v>157</v>
      </c>
      <c r="I19" s="34" t="s">
        <v>157</v>
      </c>
    </row>
    <row r="20" spans="2:9" ht="19.95" customHeight="1" x14ac:dyDescent="0.25">
      <c r="B20" s="142" t="s">
        <v>23</v>
      </c>
      <c r="C20" s="38">
        <v>4012608.60384</v>
      </c>
      <c r="D20" s="38">
        <v>7775119.8609400019</v>
      </c>
      <c r="E20" s="38">
        <v>1310262.78571</v>
      </c>
      <c r="F20" s="38">
        <v>14734144.213130001</v>
      </c>
      <c r="G20" s="38">
        <v>3746683.3747199993</v>
      </c>
      <c r="H20" s="38">
        <v>5530555.5727520017</v>
      </c>
      <c r="I20" s="38">
        <f>SUM(D20:H20)</f>
        <v>33096765.807252005</v>
      </c>
    </row>
    <row r="21" spans="2:9" ht="19.95" customHeight="1" x14ac:dyDescent="0.25">
      <c r="B21" s="142" t="s">
        <v>167</v>
      </c>
      <c r="C21" s="38">
        <v>136317040.81384853</v>
      </c>
      <c r="D21" s="38">
        <v>14153967.761306699</v>
      </c>
      <c r="E21" s="38">
        <v>4188632.7214382938</v>
      </c>
      <c r="F21" s="38">
        <v>64020851.805670522</v>
      </c>
      <c r="G21" s="38">
        <v>18379949.934120692</v>
      </c>
      <c r="H21" s="38">
        <v>12772394.112939294</v>
      </c>
      <c r="I21" s="38">
        <f>SUM(D21:H21)</f>
        <v>113515796.3354755</v>
      </c>
    </row>
    <row r="22" spans="2:9" ht="19.95" customHeight="1" thickBot="1" x14ac:dyDescent="0.3">
      <c r="B22" s="143" t="s">
        <v>168</v>
      </c>
      <c r="C22" s="144">
        <v>2.9435854680263547</v>
      </c>
      <c r="D22" s="144">
        <v>54.932440090722658</v>
      </c>
      <c r="E22" s="144">
        <v>31.281395931512506</v>
      </c>
      <c r="F22" s="144">
        <v>23.014601957896712</v>
      </c>
      <c r="G22" s="144">
        <v>20.384622309360186</v>
      </c>
      <c r="H22" s="144">
        <v>43.300852791170698</v>
      </c>
      <c r="I22" s="144">
        <f>(I20/I21)*100</f>
        <v>29.156088294038362</v>
      </c>
    </row>
    <row r="23" spans="2:9" x14ac:dyDescent="0.25">
      <c r="C23" s="53"/>
      <c r="D23" s="53"/>
      <c r="E23" s="53"/>
      <c r="F23" s="53"/>
      <c r="G23" s="53"/>
      <c r="H23" s="53"/>
    </row>
    <row r="25" spans="2:9" ht="13.8" x14ac:dyDescent="0.25">
      <c r="B25" s="322" t="s">
        <v>170</v>
      </c>
      <c r="C25" s="322"/>
      <c r="D25" s="322"/>
      <c r="E25" s="322"/>
      <c r="F25" s="322"/>
      <c r="G25" s="322"/>
      <c r="H25" s="322"/>
    </row>
    <row r="26" spans="2:9" ht="13.8" x14ac:dyDescent="0.25">
      <c r="B26" s="360" t="s">
        <v>257</v>
      </c>
      <c r="C26" s="360"/>
      <c r="D26" s="360"/>
      <c r="E26" s="360"/>
      <c r="F26" s="360"/>
      <c r="G26" s="360"/>
      <c r="H26" s="360"/>
    </row>
    <row r="56" spans="2:8" ht="13.8" x14ac:dyDescent="0.25">
      <c r="B56" s="322" t="s">
        <v>171</v>
      </c>
      <c r="C56" s="322"/>
      <c r="D56" s="322"/>
      <c r="E56" s="322"/>
      <c r="F56" s="322"/>
      <c r="G56" s="322"/>
      <c r="H56" s="322"/>
    </row>
    <row r="57" spans="2:8" ht="13.8" x14ac:dyDescent="0.25">
      <c r="B57" s="360" t="s">
        <v>258</v>
      </c>
      <c r="C57" s="360"/>
      <c r="D57" s="360"/>
      <c r="E57" s="360"/>
      <c r="F57" s="360"/>
      <c r="G57" s="360"/>
      <c r="H57" s="360"/>
    </row>
  </sheetData>
  <mergeCells count="14">
    <mergeCell ref="B26:H26"/>
    <mergeCell ref="B56:H56"/>
    <mergeCell ref="B57:H57"/>
    <mergeCell ref="B6:B7"/>
    <mergeCell ref="B2:H2"/>
    <mergeCell ref="B13:H13"/>
    <mergeCell ref="B25:H25"/>
    <mergeCell ref="B18:B19"/>
    <mergeCell ref="B3:I3"/>
    <mergeCell ref="B14:I14"/>
    <mergeCell ref="C5:C6"/>
    <mergeCell ref="D5:I5"/>
    <mergeCell ref="C17:C18"/>
    <mergeCell ref="D17:I17"/>
  </mergeCells>
  <pageMargins left="0.7" right="0.7" top="0.75" bottom="0.75" header="0.3" footer="0.3"/>
  <pageSetup scale="50"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11"/>
  <sheetViews>
    <sheetView showGridLines="0" view="pageBreakPreview" zoomScaleNormal="100" zoomScaleSheetLayoutView="100" workbookViewId="0"/>
  </sheetViews>
  <sheetFormatPr defaultRowHeight="14.4" x14ac:dyDescent="0.3"/>
  <cols>
    <col min="1" max="1" width="3.44140625" customWidth="1"/>
    <col min="2" max="2" width="15.109375" customWidth="1"/>
    <col min="3" max="5" width="13" bestFit="1" customWidth="1"/>
    <col min="13" max="13" width="4.109375" customWidth="1"/>
  </cols>
  <sheetData>
    <row r="2" spans="2:12" ht="13.95" customHeight="1" x14ac:dyDescent="0.3">
      <c r="B2" s="20" t="s">
        <v>172</v>
      </c>
    </row>
    <row r="3" spans="2:12" ht="14.4" customHeight="1" x14ac:dyDescent="0.3">
      <c r="B3" s="364" t="s">
        <v>251</v>
      </c>
      <c r="C3" s="364"/>
      <c r="D3" s="364"/>
      <c r="E3" s="364"/>
      <c r="F3" s="364"/>
      <c r="G3" s="364"/>
      <c r="H3" s="364"/>
      <c r="I3" s="364"/>
      <c r="J3" s="364"/>
      <c r="K3" s="364"/>
      <c r="L3" s="364"/>
    </row>
    <row r="4" spans="2:12" ht="15" thickBot="1" x14ac:dyDescent="0.35">
      <c r="B4" s="2"/>
      <c r="C4" s="2"/>
      <c r="D4" s="2"/>
      <c r="E4" s="2"/>
    </row>
    <row r="5" spans="2:12" ht="19.95" customHeight="1" x14ac:dyDescent="0.3">
      <c r="B5" s="64" t="s">
        <v>19</v>
      </c>
      <c r="C5" s="64" t="s">
        <v>173</v>
      </c>
      <c r="D5" s="64" t="s">
        <v>174</v>
      </c>
      <c r="E5" s="64" t="s">
        <v>175</v>
      </c>
    </row>
    <row r="6" spans="2:12" ht="19.95" customHeight="1" x14ac:dyDescent="0.3">
      <c r="B6" s="145">
        <v>2022</v>
      </c>
      <c r="C6" s="30">
        <f>'[1]Sheet 2 -GWP by RI business'!J179</f>
        <v>1739697.3196</v>
      </c>
      <c r="D6" s="30">
        <f>'[1]Sheet 2 -GWP by RI business'!K179</f>
        <v>3026.1988999999999</v>
      </c>
      <c r="E6" s="146">
        <f>SUM(C6:D6)</f>
        <v>1742723.5185</v>
      </c>
    </row>
    <row r="7" spans="2:12" ht="19.95" customHeight="1" thickBot="1" x14ac:dyDescent="0.35">
      <c r="B7" s="147">
        <v>2023</v>
      </c>
      <c r="C7" s="138">
        <f>'[1]Sheet 2 -GWP by RI business'!J91</f>
        <v>1574195.8626662521</v>
      </c>
      <c r="D7" s="138">
        <f>'[1]Sheet 2 -GWP by RI business'!K91</f>
        <v>254.76222999999999</v>
      </c>
      <c r="E7" s="148">
        <f>SUM(C7:D7)</f>
        <v>1574450.6248962521</v>
      </c>
    </row>
    <row r="8" spans="2:12" ht="28.2" customHeight="1" x14ac:dyDescent="0.3">
      <c r="B8" s="65"/>
      <c r="C8" s="66"/>
      <c r="D8" s="66"/>
      <c r="E8" s="67"/>
    </row>
    <row r="9" spans="2:12" ht="26.4" customHeight="1" x14ac:dyDescent="0.3">
      <c r="B9" s="20" t="s">
        <v>176</v>
      </c>
      <c r="C9" s="66"/>
      <c r="D9" s="66"/>
      <c r="E9" s="67"/>
    </row>
    <row r="10" spans="2:12" ht="15" customHeight="1" x14ac:dyDescent="0.3">
      <c r="B10" s="365" t="s">
        <v>251</v>
      </c>
      <c r="C10" s="365"/>
      <c r="D10" s="365"/>
      <c r="E10" s="365"/>
      <c r="F10" s="365"/>
      <c r="G10" s="365"/>
      <c r="H10" s="365"/>
      <c r="I10" s="365"/>
      <c r="J10" s="365"/>
      <c r="K10" s="365"/>
      <c r="L10" s="365"/>
    </row>
    <row r="11" spans="2:12" ht="28.2" customHeight="1" x14ac:dyDescent="0.3">
      <c r="B11" s="65"/>
      <c r="C11" s="66"/>
      <c r="D11" s="66"/>
      <c r="E11" s="67"/>
    </row>
  </sheetData>
  <mergeCells count="2">
    <mergeCell ref="B3:L3"/>
    <mergeCell ref="B10:L10"/>
  </mergeCells>
  <pageMargins left="0.7" right="0.7" top="0.75" bottom="0.75" header="0.3" footer="0.3"/>
  <pageSetup scale="67"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Cover</vt:lpstr>
      <vt:lpstr>Notes</vt:lpstr>
      <vt:lpstr>Content</vt:lpstr>
      <vt:lpstr>1.GWP</vt:lpstr>
      <vt:lpstr>2.Market Share Local -Top 40</vt:lpstr>
      <vt:lpstr>3.Market Share - Overall-Top 40</vt:lpstr>
      <vt:lpstr>4.Class Wise GWP</vt:lpstr>
      <vt:lpstr>5.Class Wise Contribution -GWP</vt:lpstr>
      <vt:lpstr>6.Overseas Business</vt:lpstr>
      <vt:lpstr>7.Individual GWP-Local</vt:lpstr>
      <vt:lpstr>8.Individual GWP-Loc &amp; Foreign</vt:lpstr>
      <vt:lpstr>'1.GWP'!Print_Area</vt:lpstr>
      <vt:lpstr>'2.Market Share Local -Top 40'!Print_Area</vt:lpstr>
      <vt:lpstr>'3.Market Share - Overall-Top 40'!Print_Area</vt:lpstr>
      <vt:lpstr>'4.Class Wise GWP'!Print_Area</vt:lpstr>
      <vt:lpstr>'5.Class Wise Contribution -GWP'!Print_Area</vt:lpstr>
      <vt:lpstr>'6.Overseas Business'!Print_Area</vt:lpstr>
      <vt:lpstr>'7.Individual GWP-Local'!Print_Area</vt:lpstr>
      <vt:lpstr>'8.Individual GWP-Loc &amp; Foreign'!Print_Area</vt:lpstr>
      <vt:lpstr>Content!Print_Area</vt:lpstr>
      <vt:lpstr>Cover!Print_Area</vt:lpstr>
      <vt:lpstr>Notes!Print_Area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malin vijayantha</dc:creator>
  <cp:keywords/>
  <dc:description/>
  <cp:lastModifiedBy>malin vijayantha</cp:lastModifiedBy>
  <cp:revision/>
  <dcterms:created xsi:type="dcterms:W3CDTF">2024-10-24T08:11:31Z</dcterms:created>
  <dcterms:modified xsi:type="dcterms:W3CDTF">2024-11-11T11:05:28Z</dcterms:modified>
  <cp:category/>
  <cp:contentStatus/>
</cp:coreProperties>
</file>